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jda\Desktop\Fluid Lab\"/>
    </mc:Choice>
  </mc:AlternateContent>
  <xr:revisionPtr revIDLastSave="0" documentId="13_ncr:1_{8E65655E-B454-4D9F-BC2A-806E292D3FD2}" xr6:coauthVersionLast="47" xr6:coauthVersionMax="47" xr10:uidLastSave="{00000000-0000-0000-0000-000000000000}"/>
  <bookViews>
    <workbookView xWindow="-110" yWindow="-110" windowWidth="25820" windowHeight="13900" xr2:uid="{0AEFA0E3-E229-4819-A5A6-F85AC77EF56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  <c r="J3" i="1"/>
  <c r="O3" i="1" s="1"/>
  <c r="K3" i="1"/>
  <c r="L3" i="1"/>
  <c r="C3" i="1"/>
  <c r="O5" i="1"/>
  <c r="O7" i="1"/>
  <c r="O8" i="1"/>
  <c r="N6" i="1"/>
  <c r="N8" i="1"/>
  <c r="N9" i="1"/>
  <c r="L4" i="1"/>
  <c r="N4" i="1" s="1"/>
  <c r="L5" i="1"/>
  <c r="N5" i="1" s="1"/>
  <c r="L6" i="1"/>
  <c r="L7" i="1"/>
  <c r="L8" i="1"/>
  <c r="L9" i="1"/>
  <c r="L10" i="1"/>
  <c r="L11" i="1"/>
  <c r="L12" i="1"/>
  <c r="K4" i="1"/>
  <c r="K5" i="1"/>
  <c r="K6" i="1"/>
  <c r="K7" i="1"/>
  <c r="K8" i="1"/>
  <c r="K9" i="1"/>
  <c r="K10" i="1"/>
  <c r="K11" i="1"/>
  <c r="K12" i="1"/>
  <c r="J4" i="1"/>
  <c r="O4" i="1" s="1"/>
  <c r="J5" i="1"/>
  <c r="J6" i="1"/>
  <c r="O6" i="1" s="1"/>
  <c r="J7" i="1"/>
  <c r="N7" i="1" s="1"/>
  <c r="J8" i="1"/>
  <c r="J9" i="1"/>
  <c r="O9" i="1" s="1"/>
  <c r="J10" i="1"/>
  <c r="N10" i="1" s="1"/>
  <c r="J11" i="1"/>
  <c r="O11" i="1" s="1"/>
  <c r="J12" i="1"/>
  <c r="O12" i="1" s="1"/>
  <c r="N13" i="1" l="1"/>
  <c r="N12" i="1"/>
  <c r="O10" i="1"/>
  <c r="O13" i="1" s="1"/>
  <c r="N11" i="1"/>
  <c r="M3" i="1"/>
  <c r="M8" i="1"/>
  <c r="M12" i="1"/>
  <c r="M11" i="1"/>
  <c r="M10" i="1"/>
  <c r="M9" i="1"/>
  <c r="M7" i="1"/>
  <c r="M6" i="1"/>
  <c r="M5" i="1"/>
  <c r="M4" i="1"/>
  <c r="M13" i="1"/>
</calcChain>
</file>

<file path=xl/sharedStrings.xml><?xml version="1.0" encoding="utf-8"?>
<sst xmlns="http://schemas.openxmlformats.org/spreadsheetml/2006/main" count="19" uniqueCount="19">
  <si>
    <t>mac</t>
  </si>
  <si>
    <t>mv</t>
  </si>
  <si>
    <t>mo</t>
  </si>
  <si>
    <t>Mass</t>
  </si>
  <si>
    <t>Density</t>
  </si>
  <si>
    <t>Cdr</t>
  </si>
  <si>
    <t>Cdv</t>
  </si>
  <si>
    <t>Cdo</t>
  </si>
  <si>
    <t>Discharge coefficient</t>
  </si>
  <si>
    <t>Mass flow rate</t>
  </si>
  <si>
    <t>Experimental data</t>
  </si>
  <si>
    <t>Mean discharge coofficient</t>
  </si>
  <si>
    <t>he (M)</t>
  </si>
  <si>
    <t>hb (M)</t>
  </si>
  <si>
    <t>ha (M)</t>
  </si>
  <si>
    <t>hf (M)</t>
  </si>
  <si>
    <t>time (Sec)</t>
  </si>
  <si>
    <t xml:space="preserve">rorameter (Cm) </t>
  </si>
  <si>
    <t>rorameter (Kg/s)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</si>
</sst>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latin typeface="Times New Roman" panose="02020603050405020304" pitchFamily="18" charset="0"/>
                <a:cs typeface="Times New Roman" panose="02020603050405020304" pitchFamily="18" charset="0"/>
              </a:rPr>
              <a:t>Actual VS Theoretical mass flow rate</a:t>
            </a:r>
          </a:p>
        </c:rich>
      </c:tx>
      <c:layout>
        <c:manualLayout>
          <c:xMode val="edge"/>
          <c:yMode val="edge"/>
          <c:x val="0.2102915573053368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263110565218346"/>
          <c:y val="0.1644584647739222"/>
          <c:w val="0.70151865417936965"/>
          <c:h val="0.6453490316864966"/>
        </c:manualLayout>
      </c:layout>
      <c:scatterChart>
        <c:scatterStyle val="lineMarker"/>
        <c:varyColors val="0"/>
        <c:ser>
          <c:idx val="0"/>
          <c:order val="0"/>
          <c:tx>
            <c:v>Venturi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5.9653016910490644E-2"/>
                  <c:y val="-4.4219015209849555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100" baseline="0">
                        <a:solidFill>
                          <a:schemeClr val="accent1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y = 1.1361x - 0.0132</a:t>
                    </a:r>
                    <a:endParaRPr lang="en-US" sz="1100">
                      <a:solidFill>
                        <a:schemeClr val="accent1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Sheet1!$K$3:$K$12</c:f>
              <c:numCache>
                <c:formatCode>0.00</c:formatCode>
                <c:ptCount val="10"/>
                <c:pt idx="0">
                  <c:v>0.4494216906202903</c:v>
                </c:pt>
                <c:pt idx="1">
                  <c:v>0.41119114776463755</c:v>
                </c:pt>
                <c:pt idx="2">
                  <c:v>0.36528708709725832</c:v>
                </c:pt>
                <c:pt idx="3">
                  <c:v>0.33116811440716931</c:v>
                </c:pt>
                <c:pt idx="4">
                  <c:v>0.28520221598017081</c:v>
                </c:pt>
                <c:pt idx="5">
                  <c:v>0.24373313274973507</c:v>
                </c:pt>
                <c:pt idx="6">
                  <c:v>0.21376809864897994</c:v>
                </c:pt>
                <c:pt idx="7">
                  <c:v>0.17101447891918392</c:v>
                </c:pt>
                <c:pt idx="8">
                  <c:v>0.13519881656286786</c:v>
                </c:pt>
                <c:pt idx="9">
                  <c:v>0.1047245529949878</c:v>
                </c:pt>
              </c:numCache>
            </c:numRef>
          </c:xVal>
          <c:yVal>
            <c:numRef>
              <c:f>Sheet1!$J$3:$J$12</c:f>
              <c:numCache>
                <c:formatCode>0.000</c:formatCode>
                <c:ptCount val="10"/>
                <c:pt idx="0">
                  <c:v>0.49689440993788825</c:v>
                </c:pt>
                <c:pt idx="1">
                  <c:v>0.45836516424751722</c:v>
                </c:pt>
                <c:pt idx="2">
                  <c:v>0.414651002073255</c:v>
                </c:pt>
                <c:pt idx="3">
                  <c:v>0.35788845809722636</c:v>
                </c:pt>
                <c:pt idx="4">
                  <c:v>0.30067652217489355</c:v>
                </c:pt>
                <c:pt idx="5">
                  <c:v>0.25641025641025644</c:v>
                </c:pt>
                <c:pt idx="6">
                  <c:v>0.2238388360380526</c:v>
                </c:pt>
                <c:pt idx="7">
                  <c:v>0.17996400719856026</c:v>
                </c:pt>
                <c:pt idx="8">
                  <c:v>0.14736583568709319</c:v>
                </c:pt>
                <c:pt idx="9">
                  <c:v>0.11167985109353187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8B-427D-8EDA-D3AE6116662E}"/>
            </c:ext>
          </c:extLst>
        </c:ser>
        <c:ser>
          <c:idx val="1"/>
          <c:order val="1"/>
          <c:tx>
            <c:v>Orifce</c:v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6.7590480162099981E-2"/>
                  <c:y val="-6.20665469514559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chemeClr val="accent2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y = 0.7217x - 0.0016</a:t>
                    </a:r>
                    <a:endParaRPr lang="en-US">
                      <a:solidFill>
                        <a:schemeClr val="accent2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Sheet1!$L$3:$L$12</c:f>
              <c:numCache>
                <c:formatCode>0.00</c:formatCode>
                <c:ptCount val="10"/>
                <c:pt idx="0">
                  <c:v>0.68640837844536828</c:v>
                </c:pt>
                <c:pt idx="1">
                  <c:v>0.64476840028028681</c:v>
                </c:pt>
                <c:pt idx="2">
                  <c:v>0.56630657598159673</c:v>
                </c:pt>
                <c:pt idx="3">
                  <c:v>0.49545582648708453</c:v>
                </c:pt>
                <c:pt idx="4">
                  <c:v>0.42676422999122132</c:v>
                </c:pt>
                <c:pt idx="5">
                  <c:v>0.36690071136480507</c:v>
                </c:pt>
                <c:pt idx="6">
                  <c:v>0.31461476443422043</c:v>
                </c:pt>
                <c:pt idx="7">
                  <c:v>0.25169181154737635</c:v>
                </c:pt>
                <c:pt idx="8">
                  <c:v>0.19394156594190934</c:v>
                </c:pt>
                <c:pt idx="9">
                  <c:v>0.16042268231144879</c:v>
                </c:pt>
              </c:numCache>
            </c:numRef>
          </c:xVal>
          <c:yVal>
            <c:numRef>
              <c:f>Sheet1!$J$3:$J$12</c:f>
              <c:numCache>
                <c:formatCode>0.000</c:formatCode>
                <c:ptCount val="10"/>
                <c:pt idx="0">
                  <c:v>0.49689440993788825</c:v>
                </c:pt>
                <c:pt idx="1">
                  <c:v>0.45836516424751722</c:v>
                </c:pt>
                <c:pt idx="2">
                  <c:v>0.414651002073255</c:v>
                </c:pt>
                <c:pt idx="3">
                  <c:v>0.35788845809722636</c:v>
                </c:pt>
                <c:pt idx="4">
                  <c:v>0.30067652217489355</c:v>
                </c:pt>
                <c:pt idx="5">
                  <c:v>0.25641025641025644</c:v>
                </c:pt>
                <c:pt idx="6">
                  <c:v>0.2238388360380526</c:v>
                </c:pt>
                <c:pt idx="7">
                  <c:v>0.17996400719856026</c:v>
                </c:pt>
                <c:pt idx="8">
                  <c:v>0.14736583568709319</c:v>
                </c:pt>
                <c:pt idx="9">
                  <c:v>0.11167985109353187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78B-427D-8EDA-D3AE6116662E}"/>
            </c:ext>
          </c:extLst>
        </c:ser>
        <c:ser>
          <c:idx val="2"/>
          <c:order val="2"/>
          <c:tx>
            <c:v>Rotameter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0.10372787489307569"/>
                  <c:y val="-4.2524321683764292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1000" baseline="0">
                        <a:solidFill>
                          <a:schemeClr val="accent3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y = 0.9915x + 0.041</a:t>
                    </a:r>
                    <a:endParaRPr lang="en-US" sz="1000">
                      <a:solidFill>
                        <a:schemeClr val="accent3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Sheet1!$I$3:$I$12</c:f>
              <c:numCache>
                <c:formatCode>General</c:formatCode>
                <c:ptCount val="10"/>
                <c:pt idx="0">
                  <c:v>0.43</c:v>
                </c:pt>
                <c:pt idx="1">
                  <c:v>0.48</c:v>
                </c:pt>
                <c:pt idx="2">
                  <c:v>0.34</c:v>
                </c:pt>
                <c:pt idx="3">
                  <c:v>0.3</c:v>
                </c:pt>
                <c:pt idx="4">
                  <c:v>0.26</c:v>
                </c:pt>
                <c:pt idx="5">
                  <c:v>0.22</c:v>
                </c:pt>
                <c:pt idx="6">
                  <c:v>0.18</c:v>
                </c:pt>
                <c:pt idx="7">
                  <c:v>0.15</c:v>
                </c:pt>
                <c:pt idx="8">
                  <c:v>0.12</c:v>
                </c:pt>
                <c:pt idx="9">
                  <c:v>0.08</c:v>
                </c:pt>
              </c:numCache>
            </c:numRef>
          </c:xVal>
          <c:yVal>
            <c:numRef>
              <c:f>Sheet1!$J$3:$J$12</c:f>
              <c:numCache>
                <c:formatCode>0.000</c:formatCode>
                <c:ptCount val="10"/>
                <c:pt idx="0">
                  <c:v>0.49689440993788825</c:v>
                </c:pt>
                <c:pt idx="1">
                  <c:v>0.45836516424751722</c:v>
                </c:pt>
                <c:pt idx="2">
                  <c:v>0.414651002073255</c:v>
                </c:pt>
                <c:pt idx="3">
                  <c:v>0.35788845809722636</c:v>
                </c:pt>
                <c:pt idx="4">
                  <c:v>0.30067652217489355</c:v>
                </c:pt>
                <c:pt idx="5">
                  <c:v>0.25641025641025644</c:v>
                </c:pt>
                <c:pt idx="6">
                  <c:v>0.2238388360380526</c:v>
                </c:pt>
                <c:pt idx="7">
                  <c:v>0.17996400719856026</c:v>
                </c:pt>
                <c:pt idx="8">
                  <c:v>0.14736583568709319</c:v>
                </c:pt>
                <c:pt idx="9">
                  <c:v>0.11167985109353187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78B-427D-8EDA-D3AE61166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226768"/>
        <c:axId val="255228208"/>
      </c:scatterChart>
      <c:valAx>
        <c:axId val="2552267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4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Actual mass flow rate </a:t>
                </a:r>
                <a:r>
                  <a:rPr lang="en-GB" sz="1400" b="0" i="0" u="none" strike="noStrike" baseline="0">
                    <a:effectLst/>
                  </a:rPr>
                  <a:t>(Kg/s)</a:t>
                </a:r>
                <a:endParaRPr lang="en-US" sz="14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5228208"/>
        <c:crosses val="autoZero"/>
        <c:crossBetween val="midCat"/>
      </c:valAx>
      <c:valAx>
        <c:axId val="25522820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Theoretical  mass flow rate </a:t>
                </a:r>
                <a:r>
                  <a:rPr lang="en-GB" sz="1400" b="0" i="0" u="none" strike="noStrike" baseline="0">
                    <a:effectLst/>
                  </a:rPr>
                  <a:t>(Kg/s)</a:t>
                </a:r>
                <a:endParaRPr lang="en-US" sz="14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532033426183844E-2"/>
              <c:y val="0.156046267087276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5226768"/>
        <c:crosses val="autoZero"/>
        <c:crossBetween val="midCat"/>
      </c:valAx>
      <c:spPr>
        <a:noFill/>
        <a:ln>
          <a:solidFill>
            <a:schemeClr val="accent1"/>
          </a:solidFill>
        </a:ln>
        <a:effectLst/>
      </c:spPr>
    </c:plotArea>
    <c:legend>
      <c:legendPos val="r"/>
      <c:layout>
        <c:manualLayout>
          <c:xMode val="edge"/>
          <c:yMode val="edge"/>
          <c:x val="0.84729772114140334"/>
          <c:y val="0.16687581244773425"/>
          <c:w val="0.14434573289759395"/>
          <c:h val="0.628813764210073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600">
                <a:latin typeface="Times New Roman" panose="02020603050405020304" pitchFamily="18" charset="0"/>
                <a:cs typeface="Times New Roman" panose="02020603050405020304" pitchFamily="18" charset="0"/>
              </a:rPr>
              <a:t>Rotameter</a:t>
            </a:r>
            <a:r>
              <a:rPr lang="en-US" sz="16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r>
              <a:rPr lang="en-US" sz="1600">
                <a:latin typeface="Times New Roman" panose="02020603050405020304" pitchFamily="18" charset="0"/>
                <a:cs typeface="Times New Roman" panose="02020603050405020304" pitchFamily="18" charset="0"/>
              </a:rPr>
              <a:t>Calibration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Sheet1!$H$3:$H$12</c:f>
              <c:numCache>
                <c:formatCode>General</c:formatCode>
                <c:ptCount val="10"/>
                <c:pt idx="0">
                  <c:v>20</c:v>
                </c:pt>
                <c:pt idx="1">
                  <c:v>18</c:v>
                </c:pt>
                <c:pt idx="2">
                  <c:v>16</c:v>
                </c:pt>
                <c:pt idx="3">
                  <c:v>14</c:v>
                </c:pt>
                <c:pt idx="4">
                  <c:v>12</c:v>
                </c:pt>
                <c:pt idx="5">
                  <c:v>10</c:v>
                </c:pt>
                <c:pt idx="6">
                  <c:v>8</c:v>
                </c:pt>
                <c:pt idx="7">
                  <c:v>6</c:v>
                </c:pt>
                <c:pt idx="8">
                  <c:v>4</c:v>
                </c:pt>
                <c:pt idx="9">
                  <c:v>2</c:v>
                </c:pt>
              </c:numCache>
            </c:numRef>
          </c:xVal>
          <c:yVal>
            <c:numRef>
              <c:f>Sheet1!$I$3:$I$12</c:f>
              <c:numCache>
                <c:formatCode>General</c:formatCode>
                <c:ptCount val="10"/>
                <c:pt idx="0">
                  <c:v>0.43</c:v>
                </c:pt>
                <c:pt idx="1">
                  <c:v>0.48</c:v>
                </c:pt>
                <c:pt idx="2">
                  <c:v>0.34</c:v>
                </c:pt>
                <c:pt idx="3">
                  <c:v>0.3</c:v>
                </c:pt>
                <c:pt idx="4">
                  <c:v>0.26</c:v>
                </c:pt>
                <c:pt idx="5">
                  <c:v>0.22</c:v>
                </c:pt>
                <c:pt idx="6">
                  <c:v>0.18</c:v>
                </c:pt>
                <c:pt idx="7">
                  <c:v>0.15</c:v>
                </c:pt>
                <c:pt idx="8">
                  <c:v>0.12</c:v>
                </c:pt>
                <c:pt idx="9">
                  <c:v>0.08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D8-40BC-A1B5-64B8F8B35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4866240"/>
        <c:axId val="384867200"/>
      </c:scatterChart>
      <c:valAx>
        <c:axId val="384866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100" b="1" i="0" u="none" strike="noStrike" baseline="0"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Rotameter readings (Cm)</a:t>
                </a:r>
                <a:endParaRPr lang="en-US" sz="11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867200"/>
        <c:crosses val="autoZero"/>
        <c:crossBetween val="midCat"/>
      </c:valAx>
      <c:valAx>
        <c:axId val="384867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1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Rotameter flow rate (Kg/s)</a:t>
                </a:r>
                <a:r>
                  <a:rPr lang="en-US" sz="11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8662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88900</xdr:colOff>
      <xdr:row>14</xdr:row>
      <xdr:rowOff>57150</xdr:rowOff>
    </xdr:from>
    <xdr:to>
      <xdr:col>23</xdr:col>
      <xdr:colOff>50800</xdr:colOff>
      <xdr:row>30</xdr:row>
      <xdr:rowOff>31749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F888286-E461-D191-2865-E540BC48E2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9524</xdr:colOff>
      <xdr:row>14</xdr:row>
      <xdr:rowOff>139700</xdr:rowOff>
    </xdr:from>
    <xdr:to>
      <xdr:col>9</xdr:col>
      <xdr:colOff>368299</xdr:colOff>
      <xdr:row>30</xdr:row>
      <xdr:rowOff>161925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F27DA48-4E3F-7971-1349-98A7F34712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16BE0-5AE7-4883-8B78-ED768BF1B1DE}">
  <dimension ref="A1:P14"/>
  <sheetViews>
    <sheetView tabSelected="1" topLeftCell="A3" workbookViewId="0">
      <selection activeCell="N34" sqref="N34"/>
    </sheetView>
  </sheetViews>
  <sheetFormatPr defaultRowHeight="14" x14ac:dyDescent="0.35"/>
  <cols>
    <col min="1" max="3" width="8.7265625" style="1"/>
    <col min="4" max="4" width="10.6328125" style="1" customWidth="1"/>
    <col min="5" max="5" width="10.54296875" style="1" customWidth="1"/>
    <col min="6" max="6" width="10.08984375" style="1" customWidth="1"/>
    <col min="7" max="7" width="10.81640625" style="1" customWidth="1"/>
    <col min="8" max="8" width="15.54296875" style="1" customWidth="1"/>
    <col min="9" max="9" width="16.36328125" style="1" customWidth="1"/>
    <col min="10" max="16384" width="8.7265625" style="1"/>
  </cols>
  <sheetData>
    <row r="1" spans="1:16" ht="14.5" customHeight="1" x14ac:dyDescent="0.35">
      <c r="A1" s="14" t="s">
        <v>10</v>
      </c>
      <c r="B1" s="14"/>
      <c r="C1" s="14"/>
      <c r="D1" s="14"/>
      <c r="E1" s="14"/>
      <c r="F1" s="14"/>
      <c r="G1" s="14"/>
      <c r="H1" s="14"/>
      <c r="I1" s="15"/>
      <c r="J1" s="12" t="s">
        <v>9</v>
      </c>
      <c r="K1" s="12"/>
      <c r="L1" s="12"/>
      <c r="M1" s="12" t="s">
        <v>8</v>
      </c>
      <c r="N1" s="12"/>
      <c r="O1" s="12"/>
      <c r="P1" s="7"/>
    </row>
    <row r="2" spans="1:16" x14ac:dyDescent="0.35">
      <c r="A2" s="2" t="s">
        <v>3</v>
      </c>
      <c r="B2" s="2" t="s">
        <v>4</v>
      </c>
      <c r="C2" s="2" t="s">
        <v>14</v>
      </c>
      <c r="D2" s="2" t="s">
        <v>13</v>
      </c>
      <c r="E2" s="2" t="s">
        <v>12</v>
      </c>
      <c r="F2" s="2" t="s">
        <v>15</v>
      </c>
      <c r="G2" s="2" t="s">
        <v>16</v>
      </c>
      <c r="H2" s="2" t="s">
        <v>17</v>
      </c>
      <c r="I2" s="2" t="s">
        <v>18</v>
      </c>
      <c r="J2" s="2" t="s">
        <v>0</v>
      </c>
      <c r="K2" s="2" t="s">
        <v>1</v>
      </c>
      <c r="L2" s="2" t="s">
        <v>2</v>
      </c>
      <c r="M2" s="2" t="s">
        <v>6</v>
      </c>
      <c r="N2" s="2" t="s">
        <v>7</v>
      </c>
      <c r="O2" s="2" t="s">
        <v>5</v>
      </c>
      <c r="P2" s="7"/>
    </row>
    <row r="3" spans="1:16" x14ac:dyDescent="0.35">
      <c r="A3" s="3">
        <v>12</v>
      </c>
      <c r="B3" s="3">
        <v>998</v>
      </c>
      <c r="C3" s="3">
        <f>297/1000</f>
        <v>0.29699999999999999</v>
      </c>
      <c r="D3" s="3">
        <v>7.5999999999999998E-2</v>
      </c>
      <c r="E3" s="3">
        <v>0.28299999999999997</v>
      </c>
      <c r="F3" s="3">
        <v>4.4999999999999998E-2</v>
      </c>
      <c r="G3" s="3">
        <v>24.15</v>
      </c>
      <c r="H3" s="3">
        <v>20</v>
      </c>
      <c r="I3" s="3">
        <v>0.43</v>
      </c>
      <c r="J3" s="4">
        <f>A3/G3</f>
        <v>0.49689440993788825</v>
      </c>
      <c r="K3" s="5">
        <f>0.956*(C3-D3)^(1/2)</f>
        <v>0.4494216906202903</v>
      </c>
      <c r="L3" s="5">
        <f>1.407*(E3-F3)^(1/2)</f>
        <v>0.68640837844536828</v>
      </c>
      <c r="M3" s="4">
        <f>J3/K3</f>
        <v>1.1056306811806886</v>
      </c>
      <c r="N3" s="4">
        <f>J3/L3</f>
        <v>0.72390493114797605</v>
      </c>
      <c r="O3" s="5">
        <f>J3/I3</f>
        <v>1.1555683952043914</v>
      </c>
      <c r="P3" s="7"/>
    </row>
    <row r="4" spans="1:16" x14ac:dyDescent="0.35">
      <c r="A4" s="3">
        <v>12</v>
      </c>
      <c r="B4" s="3">
        <v>998</v>
      </c>
      <c r="C4" s="3">
        <v>0.27</v>
      </c>
      <c r="D4" s="3">
        <v>8.5000000000000006E-2</v>
      </c>
      <c r="E4" s="3">
        <v>0.26500000000000001</v>
      </c>
      <c r="F4" s="3">
        <v>5.5E-2</v>
      </c>
      <c r="G4" s="3">
        <v>26.18</v>
      </c>
      <c r="H4" s="3">
        <v>18</v>
      </c>
      <c r="I4" s="3">
        <v>0.48</v>
      </c>
      <c r="J4" s="4">
        <f t="shared" ref="J4:J12" si="0">A4/G4</f>
        <v>0.45836516424751722</v>
      </c>
      <c r="K4" s="5">
        <f t="shared" ref="K4:K12" si="1">0.956*(C4-D4)^(1/2)</f>
        <v>0.41119114776463755</v>
      </c>
      <c r="L4" s="5">
        <f t="shared" ref="L4:L12" si="2">1.407*(E4-F4)^(1/2)</f>
        <v>0.64476840028028681</v>
      </c>
      <c r="M4" s="4">
        <f t="shared" ref="M4:M12" si="3">J4/K4</f>
        <v>1.1147252725145769</v>
      </c>
      <c r="N4" s="4">
        <f t="shared" ref="N4:N12" si="4">J4/L4</f>
        <v>0.71089892750367667</v>
      </c>
      <c r="O4" s="5">
        <f t="shared" ref="O4:O12" si="5">J4/I4</f>
        <v>0.9549274255156609</v>
      </c>
      <c r="P4" s="7"/>
    </row>
    <row r="5" spans="1:16" x14ac:dyDescent="0.35">
      <c r="A5" s="3">
        <v>12</v>
      </c>
      <c r="B5" s="3">
        <v>998</v>
      </c>
      <c r="C5" s="3">
        <v>0.24</v>
      </c>
      <c r="D5" s="3">
        <v>9.4E-2</v>
      </c>
      <c r="E5" s="3">
        <v>0.23499999999999999</v>
      </c>
      <c r="F5" s="3">
        <v>7.2999999999999995E-2</v>
      </c>
      <c r="G5" s="3">
        <v>28.94</v>
      </c>
      <c r="H5" s="3">
        <v>16</v>
      </c>
      <c r="I5" s="3">
        <v>0.34</v>
      </c>
      <c r="J5" s="4">
        <f t="shared" si="0"/>
        <v>0.414651002073255</v>
      </c>
      <c r="K5" s="5">
        <f t="shared" si="1"/>
        <v>0.36528708709725832</v>
      </c>
      <c r="L5" s="5">
        <f t="shared" si="2"/>
        <v>0.56630657598159673</v>
      </c>
      <c r="M5" s="4">
        <f t="shared" si="3"/>
        <v>1.135137311773776</v>
      </c>
      <c r="N5" s="4">
        <f t="shared" si="4"/>
        <v>0.73220234350012192</v>
      </c>
      <c r="O5" s="5">
        <f t="shared" si="5"/>
        <v>1.219561770803691</v>
      </c>
      <c r="P5" s="7"/>
    </row>
    <row r="6" spans="1:16" x14ac:dyDescent="0.35">
      <c r="A6" s="3">
        <v>12</v>
      </c>
      <c r="B6" s="3">
        <v>998</v>
      </c>
      <c r="C6" s="3">
        <v>0.22</v>
      </c>
      <c r="D6" s="3">
        <v>0.1</v>
      </c>
      <c r="E6" s="3">
        <v>0.21</v>
      </c>
      <c r="F6" s="3">
        <v>8.5999999999999993E-2</v>
      </c>
      <c r="G6" s="3">
        <v>33.53</v>
      </c>
      <c r="H6" s="3">
        <v>14</v>
      </c>
      <c r="I6" s="3">
        <v>0.3</v>
      </c>
      <c r="J6" s="4">
        <f t="shared" si="0"/>
        <v>0.35788845809722636</v>
      </c>
      <c r="K6" s="5">
        <f t="shared" si="1"/>
        <v>0.33116811440716931</v>
      </c>
      <c r="L6" s="5">
        <f t="shared" si="2"/>
        <v>0.49545582648708453</v>
      </c>
      <c r="M6" s="4">
        <f t="shared" si="3"/>
        <v>1.0806851340078125</v>
      </c>
      <c r="N6" s="4">
        <f t="shared" si="4"/>
        <v>0.72234180922798319</v>
      </c>
      <c r="O6" s="5">
        <f t="shared" si="5"/>
        <v>1.1929615269907545</v>
      </c>
      <c r="P6" s="7"/>
    </row>
    <row r="7" spans="1:16" x14ac:dyDescent="0.35">
      <c r="A7" s="3">
        <v>12</v>
      </c>
      <c r="B7" s="3">
        <v>998</v>
      </c>
      <c r="C7" s="3">
        <v>0.19700000000000001</v>
      </c>
      <c r="D7" s="3">
        <v>0.108</v>
      </c>
      <c r="E7" s="3">
        <v>0.188</v>
      </c>
      <c r="F7" s="3">
        <v>9.6000000000000002E-2</v>
      </c>
      <c r="G7" s="3">
        <v>39.909999999999997</v>
      </c>
      <c r="H7" s="3">
        <v>12</v>
      </c>
      <c r="I7" s="3">
        <v>0.26</v>
      </c>
      <c r="J7" s="4">
        <f t="shared" si="0"/>
        <v>0.30067652217489355</v>
      </c>
      <c r="K7" s="5">
        <f t="shared" si="1"/>
        <v>0.28520221598017081</v>
      </c>
      <c r="L7" s="5">
        <f t="shared" si="2"/>
        <v>0.42676422999122132</v>
      </c>
      <c r="M7" s="4">
        <f t="shared" si="3"/>
        <v>1.0542573140308229</v>
      </c>
      <c r="N7" s="4">
        <f t="shared" si="4"/>
        <v>0.70454949371243825</v>
      </c>
      <c r="O7" s="5">
        <f t="shared" si="5"/>
        <v>1.1564481622111289</v>
      </c>
      <c r="P7" s="7"/>
    </row>
    <row r="8" spans="1:16" x14ac:dyDescent="0.35">
      <c r="A8" s="3">
        <v>12</v>
      </c>
      <c r="B8" s="3">
        <v>998</v>
      </c>
      <c r="C8" s="3">
        <v>0.18</v>
      </c>
      <c r="D8" s="3">
        <v>0.115</v>
      </c>
      <c r="E8" s="3">
        <v>0.17299999999999999</v>
      </c>
      <c r="F8" s="3">
        <v>0.105</v>
      </c>
      <c r="G8" s="3">
        <v>46.8</v>
      </c>
      <c r="H8" s="3">
        <v>10</v>
      </c>
      <c r="I8" s="3">
        <v>0.22</v>
      </c>
      <c r="J8" s="4">
        <f t="shared" si="0"/>
        <v>0.25641025641025644</v>
      </c>
      <c r="K8" s="5">
        <f t="shared" si="1"/>
        <v>0.24373313274973507</v>
      </c>
      <c r="L8" s="5">
        <f t="shared" si="2"/>
        <v>0.36690071136480507</v>
      </c>
      <c r="M8" s="4">
        <f t="shared" si="3"/>
        <v>1.0520123116520979</v>
      </c>
      <c r="N8" s="4">
        <f t="shared" si="4"/>
        <v>0.69885461779688607</v>
      </c>
      <c r="O8" s="5">
        <f t="shared" si="5"/>
        <v>1.1655011655011656</v>
      </c>
      <c r="P8" s="7"/>
    </row>
    <row r="9" spans="1:16" x14ac:dyDescent="0.35">
      <c r="A9" s="3">
        <v>12</v>
      </c>
      <c r="B9" s="3">
        <v>998</v>
      </c>
      <c r="C9" s="3">
        <v>0.16800000000000001</v>
      </c>
      <c r="D9" s="3">
        <v>0.11799999999999999</v>
      </c>
      <c r="E9" s="3">
        <v>0.16200000000000001</v>
      </c>
      <c r="F9" s="3">
        <v>0.112</v>
      </c>
      <c r="G9" s="3">
        <v>53.61</v>
      </c>
      <c r="H9" s="3">
        <v>8</v>
      </c>
      <c r="I9" s="3">
        <v>0.18</v>
      </c>
      <c r="J9" s="4">
        <f t="shared" si="0"/>
        <v>0.2238388360380526</v>
      </c>
      <c r="K9" s="5">
        <f t="shared" si="1"/>
        <v>0.21376809864897994</v>
      </c>
      <c r="L9" s="5">
        <f t="shared" si="2"/>
        <v>0.31461476443422043</v>
      </c>
      <c r="M9" s="4">
        <f t="shared" si="3"/>
        <v>1.0471105719362244</v>
      </c>
      <c r="N9" s="4">
        <f t="shared" si="4"/>
        <v>0.71146958548047656</v>
      </c>
      <c r="O9" s="5">
        <f t="shared" si="5"/>
        <v>1.2435490891002923</v>
      </c>
      <c r="P9" s="7"/>
    </row>
    <row r="10" spans="1:16" x14ac:dyDescent="0.35">
      <c r="A10" s="3">
        <v>12</v>
      </c>
      <c r="B10" s="3">
        <v>998</v>
      </c>
      <c r="C10" s="3">
        <v>0.155</v>
      </c>
      <c r="D10" s="3">
        <v>0.123</v>
      </c>
      <c r="E10" s="3">
        <v>0.15</v>
      </c>
      <c r="F10" s="3">
        <v>0.11799999999999999</v>
      </c>
      <c r="G10" s="3">
        <v>66.680000000000007</v>
      </c>
      <c r="H10" s="3">
        <v>6</v>
      </c>
      <c r="I10" s="3">
        <v>0.15</v>
      </c>
      <c r="J10" s="4">
        <f t="shared" si="0"/>
        <v>0.17996400719856026</v>
      </c>
      <c r="K10" s="5">
        <f t="shared" si="1"/>
        <v>0.17101447891918392</v>
      </c>
      <c r="L10" s="5">
        <f t="shared" si="2"/>
        <v>0.25169181154737635</v>
      </c>
      <c r="M10" s="4">
        <f t="shared" si="3"/>
        <v>1.0523319916298175</v>
      </c>
      <c r="N10" s="4">
        <f t="shared" si="4"/>
        <v>0.71501733048905858</v>
      </c>
      <c r="O10" s="5">
        <f t="shared" si="5"/>
        <v>1.1997600479904018</v>
      </c>
      <c r="P10" s="7"/>
    </row>
    <row r="11" spans="1:16" x14ac:dyDescent="0.35">
      <c r="A11" s="3">
        <v>12</v>
      </c>
      <c r="B11" s="3">
        <v>998</v>
      </c>
      <c r="C11" s="3">
        <v>0.14499999999999999</v>
      </c>
      <c r="D11" s="3">
        <v>0.125</v>
      </c>
      <c r="E11" s="3">
        <v>0.14199999999999999</v>
      </c>
      <c r="F11" s="3">
        <v>0.123</v>
      </c>
      <c r="G11" s="3">
        <v>81.430000000000007</v>
      </c>
      <c r="H11" s="3">
        <v>4</v>
      </c>
      <c r="I11" s="3">
        <v>0.12</v>
      </c>
      <c r="J11" s="4">
        <f t="shared" si="0"/>
        <v>0.14736583568709319</v>
      </c>
      <c r="K11" s="5">
        <f t="shared" si="1"/>
        <v>0.13519881656286786</v>
      </c>
      <c r="L11" s="5">
        <f t="shared" si="2"/>
        <v>0.19394156594190934</v>
      </c>
      <c r="M11" s="4">
        <f t="shared" si="3"/>
        <v>1.0899935327360475</v>
      </c>
      <c r="N11" s="4">
        <f t="shared" si="4"/>
        <v>0.75984658044492215</v>
      </c>
      <c r="O11" s="5">
        <f t="shared" si="5"/>
        <v>1.2280486307257765</v>
      </c>
      <c r="P11" s="7"/>
    </row>
    <row r="12" spans="1:16" x14ac:dyDescent="0.35">
      <c r="A12" s="3">
        <v>12</v>
      </c>
      <c r="B12" s="3">
        <v>998</v>
      </c>
      <c r="C12" s="3">
        <v>0.14000000000000001</v>
      </c>
      <c r="D12" s="3">
        <v>0.128</v>
      </c>
      <c r="E12" s="3">
        <v>0.13800000000000001</v>
      </c>
      <c r="F12" s="3">
        <v>0.125</v>
      </c>
      <c r="G12" s="3">
        <v>107.45</v>
      </c>
      <c r="H12" s="3">
        <v>2</v>
      </c>
      <c r="I12" s="3">
        <v>0.08</v>
      </c>
      <c r="J12" s="4">
        <f t="shared" si="0"/>
        <v>0.11167985109353187</v>
      </c>
      <c r="K12" s="5">
        <f t="shared" si="1"/>
        <v>0.1047245529949878</v>
      </c>
      <c r="L12" s="5">
        <f t="shared" si="2"/>
        <v>0.16042268231144879</v>
      </c>
      <c r="M12" s="4">
        <f t="shared" si="3"/>
        <v>1.0664151614844033</v>
      </c>
      <c r="N12" s="4">
        <f t="shared" si="4"/>
        <v>0.69615997865385204</v>
      </c>
      <c r="O12" s="5">
        <f t="shared" si="5"/>
        <v>1.3959981386691485</v>
      </c>
      <c r="P12" s="7"/>
    </row>
    <row r="13" spans="1:16" x14ac:dyDescent="0.35">
      <c r="A13" s="8"/>
      <c r="B13" s="9"/>
      <c r="C13" s="9"/>
      <c r="D13" s="9"/>
      <c r="E13" s="9"/>
      <c r="F13" s="9"/>
      <c r="G13" s="9"/>
      <c r="H13" s="9"/>
      <c r="I13" s="10"/>
      <c r="J13" s="13" t="s">
        <v>11</v>
      </c>
      <c r="K13" s="13"/>
      <c r="L13" s="13"/>
      <c r="M13" s="6">
        <f>AVERAGE(M3:M12)</f>
        <v>1.0798299282946267</v>
      </c>
      <c r="N13" s="6">
        <f>AVERAGE(N3:N12)</f>
        <v>0.71752455979573915</v>
      </c>
      <c r="O13" s="6">
        <f>AVERAGE(O3:O12)</f>
        <v>1.1912324352712411</v>
      </c>
      <c r="P13" s="7"/>
    </row>
    <row r="14" spans="1:16" x14ac:dyDescent="0.35">
      <c r="J14" s="11"/>
    </row>
  </sheetData>
  <mergeCells count="6">
    <mergeCell ref="J1:L1"/>
    <mergeCell ref="M1:O1"/>
    <mergeCell ref="P1:P13"/>
    <mergeCell ref="J13:L13"/>
    <mergeCell ref="A13:I13"/>
    <mergeCell ref="A1:I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Majd Raddad</dc:creator>
  <cp:lastModifiedBy>Majd Raddad</cp:lastModifiedBy>
  <dcterms:created xsi:type="dcterms:W3CDTF">2024-03-11T12:57:46Z</dcterms:created>
  <dcterms:modified xsi:type="dcterms:W3CDTF">2024-03-19T00:22:18Z</dcterms:modified>
</cp:coreProperties>
</file>