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om my Flash-5-1-2023\Sony_8GP\230- Online\"/>
    </mc:Choice>
  </mc:AlternateContent>
  <bookViews>
    <workbookView xWindow="240" yWindow="690" windowWidth="19575" windowHeight="8640" firstSheet="2" activeTab="5"/>
  </bookViews>
  <sheets>
    <sheet name="Entry into Partnership" sheetId="1" r:id="rId1"/>
    <sheet name="Exit from Partnership" sheetId="2" r:id="rId2"/>
    <sheet name="Liquidation " sheetId="16" r:id="rId3"/>
    <sheet name="Liquidation- No defeciency" sheetId="3" r:id="rId4"/>
    <sheet name="Liquidation- with defeciency" sheetId="4" r:id="rId5"/>
    <sheet name="EX 12-2" sheetId="14" r:id="rId6"/>
    <sheet name="Ex 12-3" sheetId="5" r:id="rId7"/>
    <sheet name="EX 12-4" sheetId="15" r:id="rId8"/>
    <sheet name="Ex 12-6" sheetId="8" r:id="rId9"/>
    <sheet name="Ex 12-9" sheetId="9" r:id="rId10"/>
    <sheet name="P12-2A" sheetId="11" r:id="rId11"/>
    <sheet name="P12- 4A" sheetId="12" r:id="rId12"/>
    <sheet name="Another Problem on Exit" sheetId="13" r:id="rId13"/>
  </sheets>
  <calcPr calcId="162913"/>
</workbook>
</file>

<file path=xl/calcChain.xml><?xml version="1.0" encoding="utf-8"?>
<calcChain xmlns="http://schemas.openxmlformats.org/spreadsheetml/2006/main">
  <c r="U39" i="3" l="1"/>
  <c r="E54" i="11" l="1"/>
  <c r="K35" i="14"/>
  <c r="D35" i="14"/>
  <c r="E53" i="11"/>
  <c r="E55" i="11" s="1"/>
  <c r="B56" i="11" s="1"/>
  <c r="B57" i="11" l="1"/>
  <c r="C56" i="11"/>
  <c r="B61" i="4"/>
  <c r="D56" i="11" l="1"/>
  <c r="D57" i="11" s="1"/>
  <c r="C57" i="11"/>
  <c r="B62" i="4"/>
  <c r="M42" i="4" l="1"/>
  <c r="H38" i="4"/>
  <c r="M31" i="4"/>
  <c r="M39" i="3"/>
  <c r="H35" i="3"/>
  <c r="M28" i="3"/>
  <c r="D125" i="1" l="1"/>
  <c r="D91" i="1"/>
  <c r="D64" i="1"/>
</calcChain>
</file>

<file path=xl/comments1.xml><?xml version="1.0" encoding="utf-8"?>
<comments xmlns="http://schemas.openxmlformats.org/spreadsheetml/2006/main">
  <authors>
    <author>Riyada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This is a negative number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Deduct the negative number, means positive
</t>
        </r>
      </text>
    </comment>
  </commentList>
</comments>
</file>

<file path=xl/comments2.xml><?xml version="1.0" encoding="utf-8"?>
<comments xmlns="http://schemas.openxmlformats.org/spreadsheetml/2006/main">
  <authors>
    <author>Riyada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The negative here means deduct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The negative here means  deduct
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 xml:space="preserve">Negative here means deduct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This is a negative number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 xml:space="preserve">means deduct the negative number, so result is positive
</t>
        </r>
      </text>
    </comment>
  </commentList>
</comments>
</file>

<file path=xl/sharedStrings.xml><?xml version="1.0" encoding="utf-8"?>
<sst xmlns="http://schemas.openxmlformats.org/spreadsheetml/2006/main" count="669" uniqueCount="358">
  <si>
    <t>Ahmad</t>
  </si>
  <si>
    <t>Sameer</t>
  </si>
  <si>
    <t>Maher</t>
  </si>
  <si>
    <t>Capital Balances</t>
  </si>
  <si>
    <t>Ownership %</t>
  </si>
  <si>
    <t>It is NOT important how much will be paid, how it will be paid, or when it will be paid. The only entry needed is to replace the shares sold and bought.</t>
  </si>
  <si>
    <t>The size of the total capital( size of company: total assets). does NOT change</t>
  </si>
  <si>
    <t>He agrees to buy 1/2 of Sameer's share for $ 15,000</t>
  </si>
  <si>
    <r>
      <t>Assume Kamel wants to enter this company by</t>
    </r>
    <r>
      <rPr>
        <b/>
        <sz val="14"/>
        <color theme="1"/>
        <rFont val="Calibri"/>
        <family val="2"/>
        <scheme val="minor"/>
      </rPr>
      <t xml:space="preserve"> Purchase of Interest.</t>
    </r>
  </si>
  <si>
    <t xml:space="preserve">For the partnership, the only entry needed is to replace capitals. The money will be paid to Sameer and NOT to the company. </t>
  </si>
  <si>
    <t>So,it does NOT matter how much, when or how. We only will deduct half of Sameer's capital and record it for Kamel.</t>
  </si>
  <si>
    <t>*</t>
  </si>
  <si>
    <t>Sameer's caital</t>
  </si>
  <si>
    <t xml:space="preserve">                Kamel's Capital</t>
  </si>
  <si>
    <t>Kamel</t>
  </si>
  <si>
    <t>Entry of New Partner into an existing Partnership (2 ways)</t>
  </si>
  <si>
    <t xml:space="preserve">For the partnership, the only entry needed is to replace capitals. The money will be paid to Sameer and Maher, and NOT to the company. </t>
  </si>
  <si>
    <t>So,it does NOT matter how much, when or how. We only will deduct half of Sameer's capital and half of Maher's capital, and record that for Kamel.</t>
  </si>
  <si>
    <t>Maher's Capital</t>
  </si>
  <si>
    <t>Situation After</t>
  </si>
  <si>
    <t>Situation after</t>
  </si>
  <si>
    <t>We have 3 cases here:</t>
  </si>
  <si>
    <t>A- The New partner invests an amount exactly equal to the Capital (share) to be recoded for him in the company.</t>
  </si>
  <si>
    <t>e.g: if Kamel wants to enter this company, by investing $ 25,000 cash, and gets 20% ownership share (capital).</t>
  </si>
  <si>
    <t>Total old capital=</t>
  </si>
  <si>
    <t>Total New Capital=</t>
  </si>
  <si>
    <t>100,000+25,000 =</t>
  </si>
  <si>
    <t>Share of Kamel=</t>
  </si>
  <si>
    <t>20% X 125,000 =</t>
  </si>
  <si>
    <t>Our Entry:</t>
  </si>
  <si>
    <t>Cash</t>
  </si>
  <si>
    <r>
      <t xml:space="preserve">2- </t>
    </r>
    <r>
      <rPr>
        <b/>
        <sz val="16"/>
        <color theme="1"/>
        <rFont val="Calibri"/>
        <family val="2"/>
        <scheme val="minor"/>
      </rPr>
      <t>By Investing Assets (usually cash), into the existing Partnership (company)</t>
    </r>
    <r>
      <rPr>
        <sz val="14"/>
        <color theme="1"/>
        <rFont val="Calibri"/>
        <family val="2"/>
        <scheme val="minor"/>
      </rPr>
      <t xml:space="preserve">. Here the total capitals (size of company) </t>
    </r>
    <r>
      <rPr>
        <b/>
        <u/>
        <sz val="14"/>
        <color theme="1"/>
        <rFont val="Calibri"/>
        <family val="2"/>
        <scheme val="minor"/>
      </rPr>
      <t>will increase</t>
    </r>
    <r>
      <rPr>
        <sz val="14"/>
        <color theme="1"/>
        <rFont val="Calibri"/>
        <family val="2"/>
        <scheme val="minor"/>
      </rPr>
      <t>.</t>
    </r>
  </si>
  <si>
    <t>B- The New partner invests an amount MORE than  the Capital (share) to be recoded for him in the company.</t>
  </si>
  <si>
    <t xml:space="preserve">Here the old partners take the advantage, and they get a bonus on their capitals (bonus to old partners). </t>
  </si>
  <si>
    <t>e.g: if Kamel wants to enter this company, by investing $ 25,000 cash, and gets only 10% ownership share (capital).</t>
  </si>
  <si>
    <t>Assume profit/ loss division Ratio is A 40% : S 30% : M 30%</t>
  </si>
  <si>
    <t>10% X 125,000 =</t>
  </si>
  <si>
    <t>Bonus to old partners=</t>
  </si>
  <si>
    <t>Allocated</t>
  </si>
  <si>
    <t>A</t>
  </si>
  <si>
    <t>S</t>
  </si>
  <si>
    <t>M</t>
  </si>
  <si>
    <t>40%*12,500</t>
  </si>
  <si>
    <t>30%*12,500</t>
  </si>
  <si>
    <t>25000 -12,500=</t>
  </si>
  <si>
    <t>Ahmad's capital</t>
  </si>
  <si>
    <t>Sameer's capital</t>
  </si>
  <si>
    <t>Maher's capital</t>
  </si>
  <si>
    <t>Total</t>
  </si>
  <si>
    <t>C- The New partner invests an amount LESS than  the Capital (share) to be recoded for him in the company.</t>
  </si>
  <si>
    <t xml:space="preserve">Here the NEW partner takes the advantage, and he gets a bonus on his capitals (bonus to NEW partner). </t>
  </si>
  <si>
    <t>This bonus is deducted from old partners capital and is s allocated between them according to their Profit/Loss division Ratio.</t>
  </si>
  <si>
    <t>This bonus is added to old partners capitals, and is allocated between them according to their Profit/Loss division Ratio.</t>
  </si>
  <si>
    <t>40% X 125,000 =</t>
  </si>
  <si>
    <t>Bonus to NEW partner=</t>
  </si>
  <si>
    <t>50,000 - 25,000 =</t>
  </si>
  <si>
    <t>40%*25,000</t>
  </si>
  <si>
    <t>30%*25,000</t>
  </si>
  <si>
    <t>Ahmad's Capital</t>
  </si>
  <si>
    <t>Kamel's capital</t>
  </si>
  <si>
    <t>Exit of a Partner from an existing Partnership (2 ways)</t>
  </si>
  <si>
    <t>He agrees to sell his  share to Ahmad for $ 30,000</t>
  </si>
  <si>
    <t xml:space="preserve">For the partnership, the only entry needed is to replace capitals. The money will be paid to Maher byAhmad personally, and NOT to the company. </t>
  </si>
  <si>
    <t>So,it does NOT matter how much, when or how. We only will cancel Maher's capital and record it for Ahmad.</t>
  </si>
  <si>
    <t>Maher's caital</t>
  </si>
  <si>
    <t>He agrees to sell his share to his friend Ali, for $ 40,000. The partners agree to accept Ali.</t>
  </si>
  <si>
    <t xml:space="preserve">For the partnership, the only entry needed is to replace capitals. The money will be paid to Maher from Ali personally,  and NOT from the company. </t>
  </si>
  <si>
    <t>So,it does NOT matter how much, when or how. We only will cancel Maher's capital, and record that for Ali.</t>
  </si>
  <si>
    <t>Ali's Capital</t>
  </si>
  <si>
    <t>Ali</t>
  </si>
  <si>
    <t>A- The leaving partner withdraws (is paid) an amount exactly equal to the his Capital (share) in the company.</t>
  </si>
  <si>
    <t>e.g: if Maher wants to leave (exit) this company, by withdrawing $ 25,000 cash, which is equal to his capital exactly..</t>
  </si>
  <si>
    <t>100,000 - 25,000 =</t>
  </si>
  <si>
    <t>B- The Leaving partner is paid (withdraws)  an amount Less than his Capital (share) in the company.</t>
  </si>
  <si>
    <t xml:space="preserve">Here the old partners take the advantage, and they get a bonus on their capitals (bonus to remaining partners). </t>
  </si>
  <si>
    <t>This bonus is added to remaining partners capitals, and is allocated between them according to their Profit/Loss division Ratio (without the leaving partner).</t>
  </si>
  <si>
    <t>e.g: if Maher wants to Leave this company, by withdrawing (accepting to be paid) only $ 20,000 cash for his share.</t>
  </si>
  <si>
    <t>100,000 - 20,000 =</t>
  </si>
  <si>
    <t>(old capital - withdrawn or paid Cash).</t>
  </si>
  <si>
    <t>Bonus to remaining partners=</t>
  </si>
  <si>
    <t>25000 -20,000=</t>
  </si>
  <si>
    <t>Assume profit/ loss division Ratio is A 40% : S 40% : M 20%</t>
  </si>
  <si>
    <t>(4/8)*5,000</t>
  </si>
  <si>
    <t>cash</t>
  </si>
  <si>
    <t>C- The Leaving partner withdraws (is paid) an amount MORE than  the his Capital (share) in the company.</t>
  </si>
  <si>
    <t xml:space="preserve">Here the Leaving partner takes the advantage, and he gets a bonus on his capital (bonus to Leaving partner). </t>
  </si>
  <si>
    <t>This bonus is deducted from old partners capital and is s allocated between them according to their Profit/Loss division Ratio (without the leaving partner).</t>
  </si>
  <si>
    <t>100,000 - 35,000 =</t>
  </si>
  <si>
    <t>Bonus to Leaving partner=</t>
  </si>
  <si>
    <t>35,000 - 25,000 =</t>
  </si>
  <si>
    <t>(4/8)*10,000</t>
  </si>
  <si>
    <t>He agrees to buy 1/2 of Sameer's share for $ 15,000, and 1/2 of Maher's share for $ 15,000</t>
  </si>
  <si>
    <t>e.g: if Kamel wants to enter this company, by investing $ 25,000 cash, and gets 40% ownership share (capital).</t>
  </si>
  <si>
    <t>Assets</t>
  </si>
  <si>
    <t>A/R</t>
  </si>
  <si>
    <t>Inventory</t>
  </si>
  <si>
    <t>Equipment</t>
  </si>
  <si>
    <t>Accumulated Depreciation (Equipment)</t>
  </si>
  <si>
    <t>Total Assets</t>
  </si>
  <si>
    <t>Liabilities</t>
  </si>
  <si>
    <t>Accounts Payable</t>
  </si>
  <si>
    <t>Notes Payable</t>
  </si>
  <si>
    <t>Partners' Capitals:</t>
  </si>
  <si>
    <t>Arnet Capital</t>
  </si>
  <si>
    <t>Carey Capital</t>
  </si>
  <si>
    <t>Eaton Capital</t>
  </si>
  <si>
    <t>Total Liabilities and Partners' Capitals</t>
  </si>
  <si>
    <t>Dr</t>
  </si>
  <si>
    <t>CR</t>
  </si>
  <si>
    <t>Accum. Depreciation</t>
  </si>
  <si>
    <t>Profit and loss Sharing Ratio:</t>
  </si>
  <si>
    <t>A (3) : C (2) : E (1)</t>
  </si>
  <si>
    <t>3/6 : 2/6: 1/6</t>
  </si>
  <si>
    <t>Process:</t>
  </si>
  <si>
    <t>1- Sell all Non cash assets for $ 75,000</t>
  </si>
  <si>
    <t>2- Distribute Gain or Loss to partners Capitals</t>
  </si>
  <si>
    <t>3- Pay all liabilities:</t>
  </si>
  <si>
    <t>4- Distribute Remaining Cash to Partners according to their Capital Balances</t>
  </si>
  <si>
    <t>1- Sell all Non cash assets for $ 42,000</t>
  </si>
  <si>
    <t>4- Now, we have a capital defeciency situation in Eatons capital (debit balance)</t>
  </si>
  <si>
    <t>If he pays back the company</t>
  </si>
  <si>
    <t>e.g: if Maher wants to Leave (Exit) this company, by withdrawing (being paid) $ 35,000 cash, for his share (capital).</t>
  </si>
  <si>
    <t>Accumulated depreciation</t>
  </si>
  <si>
    <t>Gain on Sale on Non cash assets</t>
  </si>
  <si>
    <t>Arnet capital</t>
  </si>
  <si>
    <t>Carey capital</t>
  </si>
  <si>
    <t>Notes payable</t>
  </si>
  <si>
    <t>Accounts payable</t>
  </si>
  <si>
    <t>BAL</t>
  </si>
  <si>
    <t>Eaton capital</t>
  </si>
  <si>
    <t>Loss on sale of assets</t>
  </si>
  <si>
    <t>Loss on Sale of Assets</t>
  </si>
  <si>
    <t>Bal</t>
  </si>
  <si>
    <t>Gain on sale of assets</t>
  </si>
  <si>
    <t>carey capital</t>
  </si>
  <si>
    <t xml:space="preserve">Eaton capital </t>
  </si>
  <si>
    <t>accumulated depreciation</t>
  </si>
  <si>
    <t>Arnet capitl</t>
  </si>
  <si>
    <t xml:space="preserve">Cash </t>
  </si>
  <si>
    <t>If he does not pay back the company ( حالة عدم السداد من الشريك الذي لديه عجز)</t>
  </si>
  <si>
    <t>E12-3 Suzy Vopat has owned and operated a proprietorship for several years. On January 1,</t>
  </si>
  <si>
    <t>Sigma. Vopat’s investment in the partnership consists of $12,000 in cash, and the following</t>
  </si>
  <si>
    <t>assets of the proprietorship: accounts receivable $14,000 less allowance for doubtful</t>
  </si>
  <si>
    <t>accounts of $2,000, and equipment $30,000 less accumulated depreciation of $4,000. It is</t>
  </si>
  <si>
    <t>agreed that the allowance for doubtful accounts should be $3,000 for the partnership. The</t>
  </si>
  <si>
    <t>fair value of the equipment is $23,500.</t>
  </si>
  <si>
    <t>Instructions</t>
  </si>
  <si>
    <t>she decides to terminate this business and become a partner in the firm of Vopat and</t>
  </si>
  <si>
    <t>debit</t>
  </si>
  <si>
    <t>credit</t>
  </si>
  <si>
    <t>E12-6 For National Co., beginning capital balances on January 1, 2017, are Nancy Payne</t>
  </si>
  <si>
    <t>$20,000 and Ann Dody $18,000. During the year, drawings were Payne $8,000 and Dody</t>
  </si>
  <si>
    <t>$5,000. Net income was $40,000, and the partners share income equally.</t>
  </si>
  <si>
    <t>(a) Prepare the partners’ capital statement for the year.</t>
  </si>
  <si>
    <t>Statement of Partners’ Capital</t>
  </si>
  <si>
    <t xml:space="preserve">Add: </t>
  </si>
  <si>
    <t>Additional Investments</t>
  </si>
  <si>
    <t>Share of Net income</t>
  </si>
  <si>
    <t>Subtotal</t>
  </si>
  <si>
    <t>Less:</t>
  </si>
  <si>
    <t>Partners Drawings</t>
  </si>
  <si>
    <t>Nancy</t>
  </si>
  <si>
    <t>Ann</t>
  </si>
  <si>
    <t>National co Partnership</t>
  </si>
  <si>
    <t>For the year Ended Dec31, 2017</t>
  </si>
  <si>
    <t>Beginning capitals (1-1-2017)</t>
  </si>
  <si>
    <t>Ending Capital (31-12-2017)</t>
  </si>
  <si>
    <t>liabilities $55,000, and the following capital balances: Floyd $45,000 and DeWitt $20,000.</t>
  </si>
  <si>
    <t>Prepare the entries to record:</t>
  </si>
  <si>
    <t>(a) The sale of noncash assets.</t>
  </si>
  <si>
    <t>(b) The allocation of the gain or loss on realization to the partners.</t>
  </si>
  <si>
    <t>(c) Payment of creditors.</t>
  </si>
  <si>
    <t>(d) Distribution of cash to the partners.</t>
  </si>
  <si>
    <t>E12-9 Sedgwick Company at December 31 has cash $20,000, noncash assets $100,000,</t>
  </si>
  <si>
    <t>The firm is liquidated, and $105,000 in cash is received for the noncash assets. Floyd and</t>
  </si>
  <si>
    <t>1- sell Non cash assets:</t>
  </si>
  <si>
    <t>2- Allocate gain to partners capitals:</t>
  </si>
  <si>
    <t>4- Distribute cash to partners according to their capital balances</t>
  </si>
  <si>
    <t>Journalize Vopat’s admission to the firm of Vopat and Sigma</t>
  </si>
  <si>
    <t>Accounts receivable</t>
  </si>
  <si>
    <t xml:space="preserve">       Allowance for doubtful accounts</t>
  </si>
  <si>
    <t xml:space="preserve">        Vopat capital </t>
  </si>
  <si>
    <t>DeWitt income ratios are 60% and 40%, respectively. (بالترتيب)</t>
  </si>
  <si>
    <t>Cash              105,000</t>
  </si>
  <si>
    <t xml:space="preserve">                  Non cash assets                  100,000</t>
  </si>
  <si>
    <t xml:space="preserve">                   Gain on selling assets          5,000</t>
  </si>
  <si>
    <t>Gain on selling assets      5,000</t>
  </si>
  <si>
    <t xml:space="preserve">        Foled capital                         3,000</t>
  </si>
  <si>
    <t xml:space="preserve">        Dewitt capital                      2,000</t>
  </si>
  <si>
    <t>liabilities            55,000</t>
  </si>
  <si>
    <t xml:space="preserve">          cash                        55,000</t>
  </si>
  <si>
    <t>Floyed capital         48,000</t>
  </si>
  <si>
    <t>Dewitt capital         22,000</t>
  </si>
  <si>
    <t xml:space="preserve">               cash                          70,000</t>
  </si>
  <si>
    <t>accounts show the following.</t>
  </si>
  <si>
    <t>income or net loss for 2017 has not been closed to the partners’ capital accounts.</t>
  </si>
  <si>
    <t>(a) Journalize the entry to record the division of net income for the year 2017 under each</t>
  </si>
  <si>
    <t>of the following independent assumptions.</t>
  </si>
  <si>
    <t>(1) Net income is $30,000. Income is shared 6:3:1.</t>
  </si>
  <si>
    <t>(2) Net income is $40,000. Niensted and Bolen are given salary allowances of $15,000</t>
  </si>
  <si>
    <t>and $10,000, respectively. The remainder is shared equally.</t>
  </si>
  <si>
    <t>(3) Net income is $19,000. Each partner is allowed interest of 10% on beginning capital</t>
  </si>
  <si>
    <t>balances. Niensted is given a $15,000 salary allowance. The remainder is shared</t>
  </si>
  <si>
    <t>equally.</t>
  </si>
  <si>
    <t>Partner                  Drawings         Capital</t>
  </si>
  <si>
    <t>Art Niensted          $23,000        $48,000</t>
  </si>
  <si>
    <t>Greg Bolen            14,000           30,000</t>
  </si>
  <si>
    <t>Krista Sayler          10,000            25,000</t>
  </si>
  <si>
    <t>P12-2A At the end of its first year of operations on December 31, 2017, NBS Company’s</t>
  </si>
  <si>
    <t>Shares are as follows: Art: (60%* 30,000)= 18,000</t>
  </si>
  <si>
    <t xml:space="preserve">                                      Greg: (30%*30,000)= 9,000</t>
  </si>
  <si>
    <t xml:space="preserve">                                      Krista: (10%* 30,000)= 3,000</t>
  </si>
  <si>
    <t xml:space="preserve">Art capital    18,000   </t>
  </si>
  <si>
    <t>Greg capital   9,000</t>
  </si>
  <si>
    <t>Krista capital  3,000</t>
  </si>
  <si>
    <t>Income to be distributed</t>
  </si>
  <si>
    <t>salaries to partners</t>
  </si>
  <si>
    <t>remaining after salaries</t>
  </si>
  <si>
    <t>Divided Equally</t>
  </si>
  <si>
    <t>Share of each partner</t>
  </si>
  <si>
    <t>Income Summary account      40,000</t>
  </si>
  <si>
    <t>Greg capital   15,000</t>
  </si>
  <si>
    <t>Krista capital  5,000</t>
  </si>
  <si>
    <t xml:space="preserve">Art capital    20,000   </t>
  </si>
  <si>
    <t xml:space="preserve">(A) </t>
  </si>
  <si>
    <t>1-</t>
  </si>
  <si>
    <t>Interest on beginning capitals (10%)</t>
  </si>
  <si>
    <t>remaining after Interest</t>
  </si>
  <si>
    <t>Salaries to partners</t>
  </si>
  <si>
    <t>Remaining after salaries</t>
  </si>
  <si>
    <t>Divided equally between partners</t>
  </si>
  <si>
    <t>((6,300))</t>
  </si>
  <si>
    <t>Income Summary account      19,000</t>
  </si>
  <si>
    <t>Art capital    17,700</t>
  </si>
  <si>
    <t>Greg capital   900</t>
  </si>
  <si>
    <t>Krista capital  400</t>
  </si>
  <si>
    <t>* P12-4A At April 30, partners’ capital balances in PDL Company are G. Donley $52,000,</t>
  </si>
  <si>
    <t>C. Lamar $48,000, and J. Pinkston $18,000. The income sharing ratios are 5:4:1, respectively.</t>
  </si>
  <si>
    <t>partner.</t>
  </si>
  <si>
    <t>(1) Terrell purchases 50% of Pinkston’s ownership interest by paying Pinkston $16,000</t>
  </si>
  <si>
    <t>in cash.</t>
  </si>
  <si>
    <t>(3) Terrell invests $62,000 for a 30% ownership interest, and bonuses are given to the</t>
  </si>
  <si>
    <t>old partners.</t>
  </si>
  <si>
    <t>(4) Terrell invests $42,000 for a 30% ownership interest, which includes a bonus to</t>
  </si>
  <si>
    <t>the new partner.</t>
  </si>
  <si>
    <t>On May 1, the PDLT Company is formed by admitting J. Terrell to the firm as a</t>
  </si>
  <si>
    <t>Pinkston Capital                   9,000</t>
  </si>
  <si>
    <t xml:space="preserve">               Terrel capital                                      9,000</t>
  </si>
  <si>
    <t>(2) Terrell purchases 33.3% of Lamar’s ownership interest by paying Lamar $15,000</t>
  </si>
  <si>
    <t>Lamar capital                        16,000</t>
  </si>
  <si>
    <t xml:space="preserve">               Terrell capital                                      16,000</t>
  </si>
  <si>
    <t>New capital= old cappital + 62,000= 118,000+ 62,000= 180,000</t>
  </si>
  <si>
    <t>Share given to Terrell= 30% X 180,000 = 54,000</t>
  </si>
  <si>
    <t>Bonus to old partners= 62,000 - 54,000 = 8,000</t>
  </si>
  <si>
    <t>Allocated as : Donley (8,000 X (5/10))= 4,000, Lamar (8,000 X (4/10))= 3,200,    Pinkston (8,000 X(1/10))= 800</t>
  </si>
  <si>
    <t>Cash                       62,000</t>
  </si>
  <si>
    <t xml:space="preserve">               Terrell capital                  54,000</t>
  </si>
  <si>
    <t xml:space="preserve">                Donely capital                   4,000</t>
  </si>
  <si>
    <t xml:space="preserve">                Lamar capital                     3,200</t>
  </si>
  <si>
    <t xml:space="preserve">                Pinkston capital                   800</t>
  </si>
  <si>
    <t>New capital= old cappital + 42,000= 118,000+ 42,000= 160,000</t>
  </si>
  <si>
    <t>Share given to Terrell= 30% X 160,000 = 48,000</t>
  </si>
  <si>
    <t>Bonus to New partner= 48,000 - 42,000 = 6,000</t>
  </si>
  <si>
    <t>Allocated as : Donley (6,000 X (5/10))= 3,000, Lamar (6,000 X (4/10))= 2,400,    Pinkston (6,000 X(1/10))= 600</t>
  </si>
  <si>
    <t>Cash                              42,000</t>
  </si>
  <si>
    <t xml:space="preserve"> Donely capital            3,000</t>
  </si>
  <si>
    <t xml:space="preserve"> Lamar capital              2,400</t>
  </si>
  <si>
    <t xml:space="preserve"> Pinkston capital             600</t>
  </si>
  <si>
    <t xml:space="preserve">               Terrell capital                           48,000</t>
  </si>
  <si>
    <t>A At April 30, partners’ capital balances in PDL Company are G. Donley $52,000,</t>
  </si>
  <si>
    <t>On May 1, Pinkston decides to leave (exit) the company.</t>
  </si>
  <si>
    <t xml:space="preserve">(1) Pinkston sells his share to Lamar for 20,000 cash. </t>
  </si>
  <si>
    <t>Pinkston Capital                   18,000</t>
  </si>
  <si>
    <t xml:space="preserve">               Lamar capital                                      18,000</t>
  </si>
  <si>
    <t>New capital= old cappital - 15,300= 118,000- 15,300= 102,700</t>
  </si>
  <si>
    <t>Bonus to remaining  partners= 18,000 - 15,300 = 2,700</t>
  </si>
  <si>
    <t>Allocated as : Donley (2,700 X (5/9))= 1,500, Lamar (2,700 X (4/9))= 1,200</t>
  </si>
  <si>
    <t>Pinkston capital 18,000</t>
  </si>
  <si>
    <t xml:space="preserve">                 Cash                                     15,300</t>
  </si>
  <si>
    <t xml:space="preserve">                Donely capital                   1,500</t>
  </si>
  <si>
    <t xml:space="preserve">                Lamar capital                     1,200</t>
  </si>
  <si>
    <t>(2) Pinkston withdraws (is paid )cash of  15,300 as payment for his share.</t>
  </si>
  <si>
    <t>New capital= old cappital - 21,600= 118,000- 21,600= 96,400</t>
  </si>
  <si>
    <t>Allocated as : Donley (3,600 X (5/9))= 2,000, Lamar (3,600 X (4/9))= 1,600</t>
  </si>
  <si>
    <t>Bonus to Leaving partner= 21,600 - 18,000 = 3,600</t>
  </si>
  <si>
    <t xml:space="preserve">                 Cash                                     21,600</t>
  </si>
  <si>
    <t>Donely capital     2,000</t>
  </si>
  <si>
    <t>Lamar capital       1,600</t>
  </si>
  <si>
    <t>(3) Pinkston withdraws (is paid)  cash of  21,600 as payment for his share.</t>
  </si>
  <si>
    <t>Journalize the withdrawal of Pinkston under each of the following independent assumptions.</t>
  </si>
  <si>
    <t>E12-2 K. Decker, S. Rosen, and E. Toso are forming a partnership. Decker is transferring</t>
  </si>
  <si>
    <t>$50,000 of personal cash to the partnership. Rosen owns land worth $15,000 and a small</t>
  </si>
  <si>
    <t>building worth $80,000, which she transfers to the partnership. Toso transfers to the partnership</t>
  </si>
  <si>
    <t>cash of $9,000, accounts receivable of $32,000, and equipment worth $39,000. The</t>
  </si>
  <si>
    <t>partnership expects to collect $29,000 of the accounts receivable.</t>
  </si>
  <si>
    <t>(a) Prepare the journal entries to record each of the partners’ investments.</t>
  </si>
  <si>
    <t>(b) What amount would be reported as total owners’ equity immediately after the investments</t>
  </si>
  <si>
    <t>Decke's Capital</t>
  </si>
  <si>
    <t>Land</t>
  </si>
  <si>
    <t>Building</t>
  </si>
  <si>
    <t>Rosen's Capital</t>
  </si>
  <si>
    <t>Acconts Receivable</t>
  </si>
  <si>
    <t>Allowance for doubtful accounts</t>
  </si>
  <si>
    <t>Toso's capital</t>
  </si>
  <si>
    <t>2-</t>
  </si>
  <si>
    <t>3-</t>
  </si>
  <si>
    <t>Accounts Receivable</t>
  </si>
  <si>
    <t>Less: Allowance for D. A</t>
  </si>
  <si>
    <t>Owners's Equity (partners' capitals):</t>
  </si>
  <si>
    <t>Decker's Capital</t>
  </si>
  <si>
    <t>Rosen's capital</t>
  </si>
  <si>
    <t>Total Owners' Equity</t>
  </si>
  <si>
    <t>Balance Sheet</t>
  </si>
  <si>
    <t>Assets:</t>
  </si>
  <si>
    <t>E12-4 McGill and Smyth have capital balances on January 1 of $50,000 and $40,000,</t>
  </si>
  <si>
    <t>respectively. The partnership income-sharing agreement provides for (1) annual salaries</t>
  </si>
  <si>
    <t>of $22,000 for McGill and $13,000 for Smyth, (2) interest at 10% on beginning capital</t>
  </si>
  <si>
    <t>balances, and (3) remaining income or loss to be shared 60% by McGill and 40% by Smyth.</t>
  </si>
  <si>
    <t>(a) Prepare a schedule showing the distribution of net income, assuming net income is</t>
  </si>
  <si>
    <t>(1) $50,000 and (2) $36,000.</t>
  </si>
  <si>
    <t>(b) Journalize the allocation of net income in each of the situations above.</t>
  </si>
  <si>
    <t xml:space="preserve">              Division of Net Income table</t>
  </si>
  <si>
    <t>McGill</t>
  </si>
  <si>
    <t>Smyth</t>
  </si>
  <si>
    <t>Interest to partners</t>
  </si>
  <si>
    <t>Remaining after Interest</t>
  </si>
  <si>
    <t>Divided in a fixed ratio</t>
  </si>
  <si>
    <t>((8000))</t>
  </si>
  <si>
    <t>(A) Journalize the admission of Terrell under each of the following independent assumptions.</t>
  </si>
  <si>
    <t>2-                                                                                                           Division of Net Income table</t>
  </si>
  <si>
    <t>3-                                                                                                           Division of Net Income table</t>
  </si>
  <si>
    <t>Income Summary account      30,000</t>
  </si>
  <si>
    <r>
      <t xml:space="preserve">1- </t>
    </r>
    <r>
      <rPr>
        <b/>
        <sz val="22"/>
        <color theme="1"/>
        <rFont val="Calibri"/>
        <family val="2"/>
        <scheme val="minor"/>
      </rPr>
      <t>By Selling of Interest to an Existing Partner or Partners</t>
    </r>
    <r>
      <rPr>
        <sz val="22"/>
        <color theme="1"/>
        <rFont val="Calibri"/>
        <family val="2"/>
        <scheme val="minor"/>
      </rPr>
      <t>. This is considered a personal transaction. We only replace the shares (capitals) between the partners.</t>
    </r>
  </si>
  <si>
    <r>
      <t>Assume Maher wants to Exit this company by</t>
    </r>
    <r>
      <rPr>
        <b/>
        <sz val="22"/>
        <color theme="1"/>
        <rFont val="Calibri"/>
        <family val="2"/>
        <scheme val="minor"/>
      </rPr>
      <t xml:space="preserve"> Selling of Interest.</t>
    </r>
  </si>
  <si>
    <r>
      <t xml:space="preserve">2- </t>
    </r>
    <r>
      <rPr>
        <b/>
        <sz val="22"/>
        <color theme="1"/>
        <rFont val="Calibri"/>
        <family val="2"/>
        <scheme val="minor"/>
      </rPr>
      <t>By Withdrawing  Assets (usually cash), from the existing Partnership (company)</t>
    </r>
    <r>
      <rPr>
        <sz val="22"/>
        <color theme="1"/>
        <rFont val="Calibri"/>
        <family val="2"/>
        <scheme val="minor"/>
      </rPr>
      <t xml:space="preserve">. Here the total capitals (size of company) </t>
    </r>
    <r>
      <rPr>
        <b/>
        <u/>
        <sz val="22"/>
        <color theme="1"/>
        <rFont val="Calibri"/>
        <family val="2"/>
        <scheme val="minor"/>
      </rPr>
      <t>will Decrease</t>
    </r>
    <r>
      <rPr>
        <sz val="22"/>
        <color theme="1"/>
        <rFont val="Calibri"/>
        <family val="2"/>
        <scheme val="minor"/>
      </rPr>
      <t>.</t>
    </r>
  </si>
  <si>
    <t>Loss on selling assets (realization)</t>
  </si>
  <si>
    <t>Liquidation of a Partnership</t>
  </si>
  <si>
    <r>
      <t>Ends both</t>
    </r>
    <r>
      <rPr>
        <sz val="23"/>
        <color rgb="FF000000"/>
        <rFont val="Arial"/>
        <family val="2"/>
      </rPr>
      <t xml:space="preserve"> the legal and economic life of the entity.</t>
    </r>
  </si>
  <si>
    <r>
      <t>To liquidate</t>
    </r>
    <r>
      <rPr>
        <sz val="23"/>
        <color rgb="FF000000"/>
        <rFont val="Arial"/>
        <family val="2"/>
      </rPr>
      <t>, it is necessary to:</t>
    </r>
  </si>
  <si>
    <r>
      <t>1.</t>
    </r>
    <r>
      <rPr>
        <sz val="18"/>
        <color rgb="FF000000"/>
        <rFont val="Arial"/>
        <family val="2"/>
      </rPr>
      <t>Sell noncash assets for cash and recognize a gain or loss on realization.</t>
    </r>
  </si>
  <si>
    <r>
      <t>2.</t>
    </r>
    <r>
      <rPr>
        <sz val="18"/>
        <color rgb="FF000000"/>
        <rFont val="Arial"/>
        <family val="2"/>
      </rPr>
      <t>Allocate gain/loss on realization to the partners based on their income ratios.</t>
    </r>
  </si>
  <si>
    <r>
      <t>3.</t>
    </r>
    <r>
      <rPr>
        <sz val="18"/>
        <color rgb="FF000000"/>
        <rFont val="Arial"/>
        <family val="2"/>
      </rPr>
      <t>Pay partnership liabilities in cash.</t>
    </r>
  </si>
  <si>
    <r>
      <t>4.</t>
    </r>
    <r>
      <rPr>
        <sz val="18"/>
        <color rgb="FF000000"/>
        <rFont val="Arial"/>
        <family val="2"/>
      </rPr>
      <t xml:space="preserve">Distribute remaining cash to partners on the basis of their </t>
    </r>
    <r>
      <rPr>
        <b/>
        <sz val="18"/>
        <color rgb="FF000000"/>
        <rFont val="Arial"/>
        <family val="2"/>
      </rPr>
      <t>capital balances</t>
    </r>
    <r>
      <rPr>
        <sz val="18"/>
        <color rgb="FF000000"/>
        <rFont val="Arial"/>
        <family val="2"/>
      </rPr>
      <t>.</t>
    </r>
  </si>
  <si>
    <t>Income summary account</t>
  </si>
  <si>
    <t xml:space="preserve">       Mcgail Capital</t>
  </si>
  <si>
    <t xml:space="preserve">       Symth Capital</t>
  </si>
  <si>
    <t>A.F.D.A</t>
  </si>
  <si>
    <t>Deckers capital</t>
  </si>
  <si>
    <t>Rosen capital</t>
  </si>
  <si>
    <t>Toso capital</t>
  </si>
  <si>
    <t>Total capital</t>
  </si>
  <si>
    <t>B</t>
  </si>
  <si>
    <t>C</t>
  </si>
  <si>
    <t>22/50</t>
  </si>
  <si>
    <t>28/50</t>
  </si>
  <si>
    <t>The capital balance represents each partner’s initial (beginning) capital investment. Therefore, net</t>
  </si>
  <si>
    <t>N</t>
  </si>
  <si>
    <r>
      <t xml:space="preserve">1- </t>
    </r>
    <r>
      <rPr>
        <b/>
        <sz val="16"/>
        <color theme="1"/>
        <rFont val="Calibri"/>
        <family val="2"/>
        <scheme val="minor"/>
      </rPr>
      <t>By Purchase of Interest(حصة) from an Existing Partner or Partners</t>
    </r>
    <r>
      <rPr>
        <sz val="14"/>
        <color theme="1"/>
        <rFont val="Calibri"/>
        <family val="2"/>
        <scheme val="minor"/>
      </rPr>
      <t>. This is considered a personal transaction. We only replace the shares (capitals) between the partners.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</si>
</sst>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4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32"/>
      <color rgb="FF000000"/>
      <name val="Arial"/>
      <family val="2"/>
    </font>
    <font>
      <b/>
      <sz val="23"/>
      <color rgb="FF000000"/>
      <name val="Arial"/>
      <family val="2"/>
    </font>
    <font>
      <sz val="23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color rgb="FF000000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20"/>
      <name val="Calibri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2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1" fillId="0" borderId="0" applyFont="0" applyFill="0" applyBorder="0" applyAlignment="0" applyProtection="0"/>
  </cellStyleXfs>
  <cellXfs count="299">
    <xf numFmtId="0" fontId="0" fillId="0" borderId="0" xfId="0"/>
    <xf numFmtId="0" fontId="1" fillId="0" borderId="0" xfId="0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4" fillId="0" borderId="0" xfId="0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0" fillId="2" borderId="0" xfId="0" applyFill="1"/>
    <xf numFmtId="0" fontId="7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7" fontId="2" fillId="0" borderId="4" xfId="0" applyNumberFormat="1" applyFont="1" applyBorder="1"/>
    <xf numFmtId="0" fontId="9" fillId="0" borderId="0" xfId="0" applyFont="1"/>
    <xf numFmtId="0" fontId="10" fillId="0" borderId="0" xfId="0" applyFont="1"/>
    <xf numFmtId="3" fontId="3" fillId="0" borderId="0" xfId="0" applyNumberFormat="1" applyFont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11" xfId="0" applyFont="1" applyBorder="1"/>
    <xf numFmtId="3" fontId="3" fillId="0" borderId="0" xfId="0" applyNumberFormat="1" applyFont="1" applyBorder="1"/>
    <xf numFmtId="0" fontId="3" fillId="0" borderId="0" xfId="0" applyFont="1" applyBorder="1"/>
    <xf numFmtId="0" fontId="3" fillId="0" borderId="31" xfId="0" applyFont="1" applyBorder="1"/>
    <xf numFmtId="3" fontId="3" fillId="0" borderId="31" xfId="0" applyNumberFormat="1" applyFont="1" applyBorder="1"/>
    <xf numFmtId="3" fontId="9" fillId="0" borderId="0" xfId="0" applyNumberFormat="1" applyFont="1" applyBorder="1"/>
    <xf numFmtId="3" fontId="9" fillId="0" borderId="31" xfId="0" applyNumberFormat="1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32" xfId="0" applyFont="1" applyBorder="1"/>
    <xf numFmtId="0" fontId="9" fillId="0" borderId="11" xfId="0" applyFont="1" applyBorder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1" fillId="0" borderId="0" xfId="0" applyFont="1"/>
    <xf numFmtId="0" fontId="0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5" borderId="0" xfId="0" applyFont="1" applyFill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15" fillId="5" borderId="5" xfId="0" applyNumberFormat="1" applyFont="1" applyFill="1" applyBorder="1" applyAlignment="1">
      <alignment horizontal="center"/>
    </xf>
    <xf numFmtId="0" fontId="16" fillId="0" borderId="0" xfId="0" applyFont="1"/>
    <xf numFmtId="3" fontId="15" fillId="0" borderId="0" xfId="0" applyNumberFormat="1" applyFont="1" applyBorder="1" applyAlignment="1">
      <alignment horizontal="center"/>
    </xf>
    <xf numFmtId="37" fontId="15" fillId="0" borderId="5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3" fontId="15" fillId="5" borderId="0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3" fontId="15" fillId="5" borderId="7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9" fillId="5" borderId="0" xfId="0" applyFont="1" applyFill="1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9" fontId="19" fillId="0" borderId="0" xfId="0" applyNumberFormat="1" applyFont="1" applyBorder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left"/>
    </xf>
    <xf numFmtId="0" fontId="19" fillId="0" borderId="0" xfId="0" applyFont="1" applyAlignment="1">
      <alignment horizontal="right"/>
    </xf>
    <xf numFmtId="3" fontId="19" fillId="0" borderId="0" xfId="0" applyNumberFormat="1" applyFont="1"/>
    <xf numFmtId="164" fontId="19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9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8" fillId="2" borderId="0" xfId="0" applyFont="1" applyFill="1"/>
    <xf numFmtId="0" fontId="21" fillId="0" borderId="0" xfId="0" applyFont="1"/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/>
    <xf numFmtId="10" fontId="19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16" fontId="18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 applyAlignment="1"/>
    <xf numFmtId="3" fontId="10" fillId="0" borderId="0" xfId="0" applyNumberFormat="1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3" borderId="1" xfId="0" applyFont="1" applyFill="1" applyBorder="1"/>
    <xf numFmtId="3" fontId="10" fillId="3" borderId="3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0" fontId="10" fillId="3" borderId="3" xfId="0" applyFont="1" applyFill="1" applyBorder="1"/>
    <xf numFmtId="37" fontId="10" fillId="0" borderId="4" xfId="0" applyNumberFormat="1" applyFont="1" applyBorder="1"/>
    <xf numFmtId="37" fontId="10" fillId="0" borderId="0" xfId="0" applyNumberFormat="1" applyFont="1" applyBorder="1"/>
    <xf numFmtId="37" fontId="10" fillId="0" borderId="5" xfId="0" applyNumberFormat="1" applyFont="1" applyBorder="1"/>
    <xf numFmtId="0" fontId="10" fillId="3" borderId="4" xfId="0" applyFont="1" applyFill="1" applyBorder="1"/>
    <xf numFmtId="3" fontId="14" fillId="3" borderId="9" xfId="0" applyNumberFormat="1" applyFont="1" applyFill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0" fontId="10" fillId="3" borderId="5" xfId="0" applyFont="1" applyFill="1" applyBorder="1"/>
    <xf numFmtId="3" fontId="10" fillId="3" borderId="0" xfId="0" applyNumberFormat="1" applyFont="1" applyFill="1" applyBorder="1" applyAlignment="1">
      <alignment horizontal="center"/>
    </xf>
    <xf numFmtId="3" fontId="10" fillId="3" borderId="10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/>
    </xf>
    <xf numFmtId="3" fontId="10" fillId="3" borderId="13" xfId="0" applyNumberFormat="1" applyFont="1" applyFill="1" applyBorder="1" applyAlignment="1">
      <alignment horizontal="center"/>
    </xf>
    <xf numFmtId="3" fontId="10" fillId="3" borderId="14" xfId="0" applyNumberFormat="1" applyFont="1" applyFill="1" applyBorder="1" applyAlignment="1">
      <alignment horizontal="center"/>
    </xf>
    <xf numFmtId="37" fontId="10" fillId="0" borderId="0" xfId="0" applyNumberFormat="1" applyFont="1" applyFill="1" applyBorder="1"/>
    <xf numFmtId="0" fontId="10" fillId="3" borderId="6" xfId="0" applyFont="1" applyFill="1" applyBorder="1"/>
    <xf numFmtId="3" fontId="10" fillId="3" borderId="7" xfId="0" applyNumberFormat="1" applyFont="1" applyFill="1" applyBorder="1" applyAlignment="1">
      <alignment horizontal="center"/>
    </xf>
    <xf numFmtId="3" fontId="10" fillId="3" borderId="12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0" fontId="10" fillId="3" borderId="8" xfId="0" applyFont="1" applyFill="1" applyBorder="1"/>
    <xf numFmtId="0" fontId="10" fillId="4" borderId="0" xfId="0" applyFont="1" applyFill="1"/>
    <xf numFmtId="37" fontId="10" fillId="0" borderId="6" xfId="0" applyNumberFormat="1" applyFont="1" applyBorder="1"/>
    <xf numFmtId="37" fontId="10" fillId="0" borderId="7" xfId="0" applyNumberFormat="1" applyFont="1" applyBorder="1"/>
    <xf numFmtId="37" fontId="10" fillId="0" borderId="8" xfId="0" applyNumberFormat="1" applyFont="1" applyBorder="1"/>
    <xf numFmtId="37" fontId="14" fillId="0" borderId="0" xfId="0" applyNumberFormat="1" applyFont="1" applyFill="1" applyBorder="1"/>
    <xf numFmtId="3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/>
    <xf numFmtId="3" fontId="14" fillId="0" borderId="0" xfId="0" applyNumberFormat="1" applyFont="1" applyAlignment="1">
      <alignment horizontal="left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6" fillId="3" borderId="4" xfId="0" applyFont="1" applyFill="1" applyBorder="1"/>
    <xf numFmtId="3" fontId="15" fillId="3" borderId="9" xfId="0" applyNumberFormat="1" applyFont="1" applyFill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3" fontId="16" fillId="3" borderId="5" xfId="0" applyNumberFormat="1" applyFont="1" applyFill="1" applyBorder="1" applyAlignment="1">
      <alignment horizontal="center"/>
    </xf>
    <xf numFmtId="3" fontId="16" fillId="3" borderId="0" xfId="0" applyNumberFormat="1" applyFont="1" applyFill="1" applyBorder="1" applyAlignment="1">
      <alignment horizontal="center"/>
    </xf>
    <xf numFmtId="3" fontId="16" fillId="3" borderId="10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center"/>
    </xf>
    <xf numFmtId="3" fontId="16" fillId="3" borderId="11" xfId="0" applyNumberFormat="1" applyFont="1" applyFill="1" applyBorder="1" applyAlignment="1">
      <alignment horizontal="center"/>
    </xf>
    <xf numFmtId="3" fontId="14" fillId="0" borderId="0" xfId="0" applyNumberFormat="1" applyFont="1" applyAlignment="1"/>
    <xf numFmtId="0" fontId="16" fillId="3" borderId="6" xfId="0" applyFont="1" applyFill="1" applyBorder="1"/>
    <xf numFmtId="3" fontId="16" fillId="3" borderId="7" xfId="0" applyNumberFormat="1" applyFont="1" applyFill="1" applyBorder="1" applyAlignment="1">
      <alignment horizontal="center"/>
    </xf>
    <xf numFmtId="3" fontId="16" fillId="3" borderId="12" xfId="0" applyNumberFormat="1" applyFont="1" applyFill="1" applyBorder="1" applyAlignment="1">
      <alignment horizontal="center"/>
    </xf>
    <xf numFmtId="3" fontId="16" fillId="3" borderId="8" xfId="0" applyNumberFormat="1" applyFont="1" applyFill="1" applyBorder="1" applyAlignment="1">
      <alignment horizontal="center"/>
    </xf>
    <xf numFmtId="3" fontId="14" fillId="3" borderId="12" xfId="0" applyNumberFormat="1" applyFont="1" applyFill="1" applyBorder="1" applyAlignment="1">
      <alignment horizontal="center"/>
    </xf>
    <xf numFmtId="3" fontId="10" fillId="0" borderId="0" xfId="0" applyNumberFormat="1" applyFont="1" applyAlignment="1"/>
    <xf numFmtId="3" fontId="10" fillId="3" borderId="18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left"/>
    </xf>
    <xf numFmtId="3" fontId="10" fillId="0" borderId="0" xfId="0" applyNumberFormat="1" applyFont="1" applyAlignment="1">
      <alignment horizontal="left"/>
    </xf>
    <xf numFmtId="0" fontId="14" fillId="5" borderId="1" xfId="0" applyFont="1" applyFill="1" applyBorder="1"/>
    <xf numFmtId="0" fontId="10" fillId="5" borderId="2" xfId="0" applyFont="1" applyFill="1" applyBorder="1"/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0" fontId="16" fillId="0" borderId="4" xfId="0" applyFont="1" applyBorder="1"/>
    <xf numFmtId="0" fontId="16" fillId="0" borderId="0" xfId="0" applyFont="1" applyBorder="1"/>
    <xf numFmtId="0" fontId="16" fillId="0" borderId="5" xfId="0" applyFont="1" applyBorder="1"/>
    <xf numFmtId="1" fontId="16" fillId="0" borderId="0" xfId="0" applyNumberFormat="1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22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indent="5" readingOrder="1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27" fillId="0" borderId="0" xfId="0" applyFont="1"/>
    <xf numFmtId="0" fontId="28" fillId="0" borderId="0" xfId="0" applyFont="1" applyAlignment="1"/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/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3" fontId="30" fillId="5" borderId="5" xfId="0" applyNumberFormat="1" applyFont="1" applyFill="1" applyBorder="1" applyAlignment="1">
      <alignment horizontal="center"/>
    </xf>
    <xf numFmtId="3" fontId="30" fillId="5" borderId="0" xfId="0" applyNumberFormat="1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37" fontId="30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3" fontId="30" fillId="0" borderId="0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37" fontId="30" fillId="0" borderId="5" xfId="0" applyNumberFormat="1" applyFont="1" applyBorder="1" applyAlignment="1">
      <alignment horizontal="center"/>
    </xf>
    <xf numFmtId="3" fontId="30" fillId="0" borderId="5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9" fillId="0" borderId="0" xfId="0" applyFont="1" applyBorder="1"/>
    <xf numFmtId="0" fontId="33" fillId="0" borderId="19" xfId="0" applyFont="1" applyBorder="1" applyAlignment="1">
      <alignment vertical="top" wrapText="1"/>
    </xf>
    <xf numFmtId="0" fontId="34" fillId="0" borderId="19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6" fillId="0" borderId="19" xfId="0" applyFont="1" applyBorder="1" applyAlignment="1">
      <alignment horizontal="left" vertical="center" wrapText="1" readingOrder="1"/>
    </xf>
    <xf numFmtId="3" fontId="34" fillId="0" borderId="19" xfId="0" applyNumberFormat="1" applyFont="1" applyBorder="1" applyAlignment="1">
      <alignment horizontal="center" vertical="top" wrapText="1"/>
    </xf>
    <xf numFmtId="0" fontId="36" fillId="5" borderId="19" xfId="0" applyFont="1" applyFill="1" applyBorder="1" applyAlignment="1">
      <alignment horizontal="left" vertical="center" wrapText="1" readingOrder="1"/>
    </xf>
    <xf numFmtId="0" fontId="11" fillId="5" borderId="0" xfId="0" applyFont="1" applyFill="1"/>
    <xf numFmtId="9" fontId="18" fillId="0" borderId="0" xfId="0" applyNumberFormat="1" applyFont="1"/>
    <xf numFmtId="9" fontId="18" fillId="0" borderId="0" xfId="0" applyNumberFormat="1" applyFont="1" applyAlignment="1">
      <alignment horizontal="center"/>
    </xf>
    <xf numFmtId="0" fontId="18" fillId="6" borderId="0" xfId="0" applyFont="1" applyFill="1"/>
    <xf numFmtId="9" fontId="18" fillId="6" borderId="0" xfId="0" applyNumberFormat="1" applyFont="1" applyFill="1" applyAlignment="1">
      <alignment horizontal="center"/>
    </xf>
    <xf numFmtId="0" fontId="37" fillId="3" borderId="4" xfId="0" applyFont="1" applyFill="1" applyBorder="1"/>
    <xf numFmtId="3" fontId="37" fillId="3" borderId="0" xfId="0" applyNumberFormat="1" applyFont="1" applyFill="1" applyBorder="1" applyAlignment="1">
      <alignment horizontal="center"/>
    </xf>
    <xf numFmtId="3" fontId="37" fillId="3" borderId="11" xfId="0" applyNumberFormat="1" applyFont="1" applyFill="1" applyBorder="1" applyAlignment="1">
      <alignment horizontal="center"/>
    </xf>
    <xf numFmtId="3" fontId="37" fillId="3" borderId="13" xfId="0" applyNumberFormat="1" applyFont="1" applyFill="1" applyBorder="1" applyAlignment="1">
      <alignment horizontal="center"/>
    </xf>
    <xf numFmtId="3" fontId="37" fillId="3" borderId="14" xfId="0" applyNumberFormat="1" applyFont="1" applyFill="1" applyBorder="1" applyAlignment="1">
      <alignment horizontal="center"/>
    </xf>
    <xf numFmtId="3" fontId="37" fillId="3" borderId="15" xfId="0" applyNumberFormat="1" applyFont="1" applyFill="1" applyBorder="1" applyAlignment="1">
      <alignment horizontal="center"/>
    </xf>
    <xf numFmtId="3" fontId="37" fillId="3" borderId="16" xfId="0" applyNumberFormat="1" applyFont="1" applyFill="1" applyBorder="1" applyAlignment="1">
      <alignment horizontal="center"/>
    </xf>
    <xf numFmtId="0" fontId="37" fillId="3" borderId="6" xfId="0" applyFont="1" applyFill="1" applyBorder="1"/>
    <xf numFmtId="3" fontId="37" fillId="3" borderId="7" xfId="0" applyNumberFormat="1" applyFont="1" applyFill="1" applyBorder="1" applyAlignment="1">
      <alignment horizontal="center"/>
    </xf>
    <xf numFmtId="0" fontId="37" fillId="3" borderId="5" xfId="0" applyFont="1" applyFill="1" applyBorder="1"/>
    <xf numFmtId="3" fontId="37" fillId="3" borderId="5" xfId="0" applyNumberFormat="1" applyFont="1" applyFill="1" applyBorder="1" applyAlignment="1">
      <alignment horizontal="center"/>
    </xf>
    <xf numFmtId="0" fontId="10" fillId="0" borderId="0" xfId="0" applyFont="1" applyAlignment="1"/>
    <xf numFmtId="0" fontId="37" fillId="3" borderId="17" xfId="0" applyFont="1" applyFill="1" applyBorder="1"/>
    <xf numFmtId="3" fontId="14" fillId="5" borderId="1" xfId="0" applyNumberFormat="1" applyFont="1" applyFill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3" fontId="14" fillId="0" borderId="4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4" fillId="0" borderId="5" xfId="0" applyNumberFormat="1" applyFont="1" applyBorder="1" applyAlignment="1">
      <alignment horizontal="right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38" fillId="0" borderId="0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3" fontId="38" fillId="4" borderId="0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39" fillId="0" borderId="0" xfId="0" applyFont="1"/>
    <xf numFmtId="0" fontId="15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" fillId="4" borderId="0" xfId="0" applyFont="1" applyFill="1"/>
    <xf numFmtId="0" fontId="40" fillId="4" borderId="0" xfId="0" applyFont="1" applyFill="1"/>
    <xf numFmtId="0" fontId="40" fillId="4" borderId="1" xfId="0" applyFont="1" applyFill="1" applyBorder="1"/>
    <xf numFmtId="0" fontId="40" fillId="4" borderId="2" xfId="0" applyFont="1" applyFill="1" applyBorder="1"/>
    <xf numFmtId="0" fontId="40" fillId="4" borderId="3" xfId="0" applyFont="1" applyFill="1" applyBorder="1"/>
    <xf numFmtId="0" fontId="12" fillId="4" borderId="0" xfId="0" applyFont="1" applyFill="1"/>
    <xf numFmtId="0" fontId="40" fillId="4" borderId="4" xfId="0" applyFont="1" applyFill="1" applyBorder="1"/>
    <xf numFmtId="0" fontId="40" fillId="4" borderId="0" xfId="0" applyFont="1" applyFill="1" applyBorder="1"/>
    <xf numFmtId="0" fontId="40" fillId="4" borderId="5" xfId="0" applyFont="1" applyFill="1" applyBorder="1"/>
    <xf numFmtId="0" fontId="40" fillId="4" borderId="6" xfId="0" applyFont="1" applyFill="1" applyBorder="1"/>
    <xf numFmtId="0" fontId="40" fillId="4" borderId="7" xfId="0" applyFont="1" applyFill="1" applyBorder="1"/>
    <xf numFmtId="0" fontId="40" fillId="4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3" fontId="16" fillId="3" borderId="13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37" fillId="3" borderId="12" xfId="0" applyNumberFormat="1" applyFont="1" applyFill="1" applyBorder="1" applyAlignment="1">
      <alignment horizontal="center"/>
    </xf>
    <xf numFmtId="3" fontId="37" fillId="3" borderId="8" xfId="0" applyNumberFormat="1" applyFont="1" applyFill="1" applyBorder="1" applyAlignment="1">
      <alignment horizontal="center"/>
    </xf>
    <xf numFmtId="3" fontId="37" fillId="3" borderId="4" xfId="0" applyNumberFormat="1" applyFont="1" applyFill="1" applyBorder="1" applyAlignment="1">
      <alignment horizontal="center"/>
    </xf>
    <xf numFmtId="3" fontId="37" fillId="3" borderId="6" xfId="0" applyNumberFormat="1" applyFont="1" applyFill="1" applyBorder="1" applyAlignment="1">
      <alignment horizontal="center"/>
    </xf>
    <xf numFmtId="0" fontId="16" fillId="3" borderId="5" xfId="0" applyFont="1" applyFill="1" applyBorder="1"/>
    <xf numFmtId="43" fontId="37" fillId="3" borderId="13" xfId="1" applyFont="1" applyFill="1" applyBorder="1" applyAlignment="1">
      <alignment horizontal="center"/>
    </xf>
    <xf numFmtId="43" fontId="37" fillId="3" borderId="14" xfId="1" applyFont="1" applyFill="1" applyBorder="1" applyAlignment="1">
      <alignment horizontal="center"/>
    </xf>
    <xf numFmtId="43" fontId="37" fillId="3" borderId="0" xfId="1" applyFont="1" applyFill="1" applyBorder="1" applyAlignment="1">
      <alignment horizontal="center"/>
    </xf>
    <xf numFmtId="43" fontId="37" fillId="3" borderId="11" xfId="1" applyFont="1" applyFill="1" applyBorder="1" applyAlignment="1">
      <alignment horizontal="center"/>
    </xf>
    <xf numFmtId="3" fontId="14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5" fillId="3" borderId="1" xfId="0" applyFont="1" applyFill="1" applyBorder="1" applyAlignment="1">
      <alignment horizontal="center"/>
    </xf>
    <xf numFmtId="0" fontId="16" fillId="3" borderId="2" xfId="0" applyFont="1" applyFill="1" applyBorder="1" applyAlignment="1"/>
    <xf numFmtId="0" fontId="16" fillId="3" borderId="3" xfId="0" applyFont="1" applyFill="1" applyBorder="1" applyAlignment="1"/>
    <xf numFmtId="3" fontId="10" fillId="3" borderId="2" xfId="0" applyNumberFormat="1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 vertical="center" wrapText="1" readingOrder="1"/>
    </xf>
    <xf numFmtId="0" fontId="32" fillId="3" borderId="21" xfId="0" applyFont="1" applyFill="1" applyBorder="1" applyAlignment="1">
      <alignment horizontal="center" vertical="center" wrapText="1" readingOrder="1"/>
    </xf>
    <xf numFmtId="0" fontId="32" fillId="3" borderId="22" xfId="0" applyFont="1" applyFill="1" applyBorder="1" applyAlignment="1">
      <alignment horizontal="center" vertical="center" wrapText="1" readingOrder="1"/>
    </xf>
    <xf numFmtId="0" fontId="32" fillId="3" borderId="23" xfId="0" applyFont="1" applyFill="1" applyBorder="1" applyAlignment="1">
      <alignment horizontal="center" vertical="center" wrapText="1" readingOrder="1"/>
    </xf>
    <xf numFmtId="0" fontId="32" fillId="3" borderId="0" xfId="0" applyFont="1" applyFill="1" applyBorder="1" applyAlignment="1">
      <alignment horizontal="center" vertical="center" wrapText="1" readingOrder="1"/>
    </xf>
    <xf numFmtId="0" fontId="32" fillId="3" borderId="24" xfId="0" applyFont="1" applyFill="1" applyBorder="1" applyAlignment="1">
      <alignment horizontal="center" vertical="center" wrapText="1" readingOrder="1"/>
    </xf>
    <xf numFmtId="0" fontId="32" fillId="3" borderId="25" xfId="0" applyFont="1" applyFill="1" applyBorder="1" applyAlignment="1">
      <alignment horizontal="center" vertical="center" wrapText="1" readingOrder="1"/>
    </xf>
    <xf numFmtId="0" fontId="32" fillId="3" borderId="26" xfId="0" applyFont="1" applyFill="1" applyBorder="1" applyAlignment="1">
      <alignment horizontal="center" vertical="center" wrapText="1" readingOrder="1"/>
    </xf>
    <xf numFmtId="0" fontId="32" fillId="3" borderId="27" xfId="0" applyFont="1" applyFill="1" applyBorder="1" applyAlignment="1">
      <alignment horizontal="center" vertical="center" wrapText="1" readingOrder="1"/>
    </xf>
    <xf numFmtId="3" fontId="40" fillId="4" borderId="0" xfId="0" applyNumberFormat="1" applyFont="1" applyFill="1" applyBorder="1"/>
    <xf numFmtId="0" fontId="12" fillId="4" borderId="0" xfId="0" applyFont="1" applyFill="1" applyBorder="1"/>
    <xf numFmtId="0" fontId="12" fillId="4" borderId="13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Capital (size)= 100,000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Total Capital (size)</c:v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 i="0" baseline="0"/>
                      <a:t>Ahmad </a:t>
                    </a:r>
                  </a:p>
                  <a:p>
                    <a:r>
                      <a:rPr lang="en-US" sz="1200" b="1" i="0" baseline="0"/>
                      <a:t>50,000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FA-48D7-ABF2-A620A656B2E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 i="0" baseline="0"/>
                      <a:t>Sameer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FA-48D7-ABF2-A620A656B2E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 i="0" baseline="0"/>
                      <a:t>Maher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FA-48D7-ABF2-A620A656B2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Ref>
              <c:f>'Entry into Partnership'!$B$7:$B$9</c:f>
              <c:numCache>
                <c:formatCode>#,##0</c:formatCode>
                <c:ptCount val="3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A-48D7-ABF2-A620A656B2EA}"/>
            </c:ext>
          </c:extLst>
        </c:ser>
        <c:ser>
          <c:idx val="1"/>
          <c:order val="1"/>
          <c:tx>
            <c:v>Ahmad</c:v>
          </c:tx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30FA-48D7-ABF2-A620A656B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Capital (size)-= 100,000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'Entry into Partnership'!$B$22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Ahmad</a:t>
                    </a:r>
                  </a:p>
                  <a:p>
                    <a:r>
                      <a:rPr lang="en-US" sz="1200" b="1"/>
                      <a:t>50,000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B1-44E4-8752-46F042A5A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Sameer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B1-44E4-8752-46F042A5A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Maher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B1-44E4-8752-46F042A5A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200" b="1"/>
                      <a:t>Kamel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B1-44E4-8752-46F042A5A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'Entry into Partnership'!$B$23:$B$26</c:f>
              <c:numCache>
                <c:formatCode>#,##0</c:formatCode>
                <c:ptCount val="4"/>
                <c:pt idx="0">
                  <c:v>50000</c:v>
                </c:pt>
                <c:pt idx="1">
                  <c:v>12500</c:v>
                </c:pt>
                <c:pt idx="2">
                  <c:v>25000</c:v>
                </c:pt>
                <c:pt idx="3">
                  <c:v>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1-44E4-8752-46F042A5A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Capital Balances= 100,000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'Entry into Partnership'!$B$45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Ahmad </a:t>
                    </a:r>
                  </a:p>
                  <a:p>
                    <a:r>
                      <a:rPr lang="en-US" sz="1200" b="1"/>
                      <a:t>50,000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4E-480A-AE6C-91A30E2B2E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Sameer 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4E-480A-AE6C-91A30E2B2E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Maher 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4E-480A-AE6C-91A30E2B2E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200" b="1"/>
                      <a:t>Kamel 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4E-480A-AE6C-91A30E2B2E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'Entry into Partnership'!$B$46:$B$49</c:f>
              <c:numCache>
                <c:formatCode>#,##0</c:formatCode>
                <c:ptCount val="4"/>
                <c:pt idx="0">
                  <c:v>50000</c:v>
                </c:pt>
                <c:pt idx="1">
                  <c:v>12500</c:v>
                </c:pt>
                <c:pt idx="2">
                  <c:v>12500</c:v>
                </c:pt>
                <c:pt idx="3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4E-480A-AE6C-91A30E2B2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Capital Balances= 125,000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'Entry into Partnership'!$B$73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Ahmad 50,000= 40%</a:t>
                    </a:r>
                  </a:p>
                  <a:p>
                    <a:endParaRPr lang="en-US" sz="120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17-4C00-A6F1-2241525A5F1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Sameer 25,000= 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17-4C00-A6F1-2241525A5F1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Maher 25,000= 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17-4C00-A6F1-2241525A5F1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200" b="1"/>
                      <a:t>Kamel 25,000= 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17-4C00-A6F1-2241525A5F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'Entry into Partnership'!$B$74:$B$77</c:f>
              <c:numCache>
                <c:formatCode>#,##0</c:formatCode>
                <c:ptCount val="4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  <c:pt idx="3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17-4C00-A6F1-2241525A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Capital (size)= 100,000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Total Capital (size)</c:v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 i="0" baseline="0"/>
                      <a:t>Ahmad </a:t>
                    </a:r>
                  </a:p>
                  <a:p>
                    <a:r>
                      <a:rPr lang="en-US" sz="1200" b="1" i="0" baseline="0"/>
                      <a:t>50,000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75-4CAC-AAED-CFDA08F4A4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 i="0" baseline="0"/>
                      <a:t>Sameer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75-4CAC-AAED-CFDA08F4A4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 i="0" baseline="0"/>
                      <a:t>Maher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75-4CAC-AAED-CFDA08F4A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Ref>
              <c:f>'Entry into Partnership'!$B$7:$B$9</c:f>
              <c:numCache>
                <c:formatCode>#,##0</c:formatCode>
                <c:ptCount val="3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75-4CAC-AAED-CFDA08F4A4D3}"/>
            </c:ext>
          </c:extLst>
        </c:ser>
        <c:ser>
          <c:idx val="1"/>
          <c:order val="1"/>
          <c:tx>
            <c:v>Ahmad</c:v>
          </c:tx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2275-4CAC-AAED-CFDA08F4A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Capital (size)-= 100,000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Capital Balances= 100,000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'Exit from Partnership'!$B$22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Ahmad</a:t>
                    </a:r>
                    <a:r>
                      <a:rPr lang="en-US" sz="1200" b="1" baseline="0"/>
                      <a:t> 75,000</a:t>
                    </a:r>
                    <a:endParaRPr lang="en-US" sz="120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EC-4C2E-B1B1-91DC56640B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Sameer 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C-4C2E-B1B1-91DC56640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'Exit from Partnership'!$B$23:$B$24</c:f>
              <c:numCache>
                <c:formatCode>#,##0</c:formatCode>
                <c:ptCount val="2"/>
                <c:pt idx="0">
                  <c:v>75000</c:v>
                </c:pt>
                <c:pt idx="1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C-4C2E-B1B1-91DC56640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Capital Balances= 100,000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'Exit from Partnership'!$B$45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Ahmad 50,000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0-4E3A-BB53-80FC368A4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Sameer 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0-4E3A-BB53-80FC368A43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Ali 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0-4E3A-BB53-80FC368A4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'Exit from Partnership'!$B$46:$B$48</c:f>
              <c:numCache>
                <c:formatCode>#,##0</c:formatCode>
                <c:ptCount val="3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10-4E3A-BB53-80FC368A4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Capital Balance= 75,000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'Exit from Partnership'!$B$73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Ahmad </a:t>
                    </a:r>
                  </a:p>
                  <a:p>
                    <a:r>
                      <a:rPr lang="en-US" sz="1200" b="1"/>
                      <a:t>50,000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55-46EC-B8CB-39E583ADF3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Sameer 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55-46EC-B8CB-39E583ADF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'Exit from Partnership'!$B$74:$B$75</c:f>
              <c:numCache>
                <c:formatCode>#,##0</c:formatCode>
                <c:ptCount val="2"/>
                <c:pt idx="0">
                  <c:v>50000</c:v>
                </c:pt>
                <c:pt idx="1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5-46EC-B8CB-39E583ADF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3</xdr:row>
      <xdr:rowOff>104775</xdr:rowOff>
    </xdr:from>
    <xdr:to>
      <xdr:col>15</xdr:col>
      <xdr:colOff>38100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714376</xdr:colOff>
      <xdr:row>15</xdr:row>
      <xdr:rowOff>209550</xdr:rowOff>
    </xdr:from>
    <xdr:to>
      <xdr:col>15</xdr:col>
      <xdr:colOff>38101</xdr:colOff>
      <xdr:row>28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19051</xdr:colOff>
      <xdr:row>39</xdr:row>
      <xdr:rowOff>190500</xdr:rowOff>
    </xdr:from>
    <xdr:to>
      <xdr:col>15</xdr:col>
      <xdr:colOff>9525</xdr:colOff>
      <xdr:row>50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9526</xdr:colOff>
      <xdr:row>61</xdr:row>
      <xdr:rowOff>38100</xdr:rowOff>
    </xdr:from>
    <xdr:to>
      <xdr:col>16</xdr:col>
      <xdr:colOff>600076</xdr:colOff>
      <xdr:row>76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3</xdr:row>
      <xdr:rowOff>104776</xdr:rowOff>
    </xdr:from>
    <xdr:to>
      <xdr:col>18</xdr:col>
      <xdr:colOff>276224</xdr:colOff>
      <xdr:row>14</xdr:row>
      <xdr:rowOff>47626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523875</xdr:colOff>
      <xdr:row>15</xdr:row>
      <xdr:rowOff>209550</xdr:rowOff>
    </xdr:from>
    <xdr:to>
      <xdr:col>18</xdr:col>
      <xdr:colOff>295275</xdr:colOff>
      <xdr:row>28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600074</xdr:colOff>
      <xdr:row>16</xdr:row>
      <xdr:rowOff>38101</xdr:rowOff>
    </xdr:from>
    <xdr:to>
      <xdr:col>18</xdr:col>
      <xdr:colOff>285749</xdr:colOff>
      <xdr:row>27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36</xdr:row>
      <xdr:rowOff>200024</xdr:rowOff>
    </xdr:from>
    <xdr:to>
      <xdr:col>18</xdr:col>
      <xdr:colOff>257175</xdr:colOff>
      <xdr:row>48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323849</xdr:colOff>
      <xdr:row>65</xdr:row>
      <xdr:rowOff>209550</xdr:rowOff>
    </xdr:from>
    <xdr:to>
      <xdr:col>15</xdr:col>
      <xdr:colOff>142873</xdr:colOff>
      <xdr:row>75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workbookViewId="0">
      <selection activeCell="B1" sqref="B1"/>
    </sheetView>
  </sheetViews>
  <sheetFormatPr defaultRowHeight="15" x14ac:dyDescent="0.25"/>
  <cols>
    <col min="1" max="1" width="10" customWidth="1"/>
    <col min="2" max="2" width="33.7109375" customWidth="1"/>
    <col min="3" max="3" width="28" customWidth="1"/>
    <col min="4" max="4" width="14.7109375" bestFit="1" customWidth="1"/>
    <col min="7" max="7" width="10.7109375" customWidth="1"/>
    <col min="8" max="8" width="10.85546875" customWidth="1"/>
    <col min="9" max="9" width="11.28515625" customWidth="1"/>
    <col min="10" max="10" width="9.140625" customWidth="1"/>
  </cols>
  <sheetData>
    <row r="1" spans="1:6" ht="26.25" x14ac:dyDescent="0.4">
      <c r="A1" s="5" t="s">
        <v>15</v>
      </c>
    </row>
    <row r="2" spans="1:6" ht="21" x14ac:dyDescent="0.35">
      <c r="A2" s="4" t="s">
        <v>357</v>
      </c>
    </row>
    <row r="3" spans="1:6" ht="18.75" x14ac:dyDescent="0.3">
      <c r="A3" s="4" t="s">
        <v>5</v>
      </c>
    </row>
    <row r="4" spans="1:6" ht="18.75" x14ac:dyDescent="0.3">
      <c r="A4" s="4" t="s">
        <v>6</v>
      </c>
      <c r="D4" s="49"/>
      <c r="E4" s="49"/>
      <c r="F4" s="49"/>
    </row>
    <row r="6" spans="1:6" ht="18.75" x14ac:dyDescent="0.3">
      <c r="B6" s="1" t="s">
        <v>3</v>
      </c>
      <c r="C6" s="1" t="s">
        <v>4</v>
      </c>
    </row>
    <row r="7" spans="1:6" ht="18.75" x14ac:dyDescent="0.3">
      <c r="A7" s="4" t="s">
        <v>0</v>
      </c>
      <c r="B7" s="3">
        <v>50000</v>
      </c>
      <c r="C7" s="2">
        <v>0.5</v>
      </c>
    </row>
    <row r="8" spans="1:6" ht="18.75" x14ac:dyDescent="0.3">
      <c r="A8" s="4" t="s">
        <v>1</v>
      </c>
      <c r="B8" s="3">
        <v>25000</v>
      </c>
      <c r="C8" s="2">
        <v>0.25</v>
      </c>
    </row>
    <row r="9" spans="1:6" ht="18.75" x14ac:dyDescent="0.3">
      <c r="A9" s="4" t="s">
        <v>2</v>
      </c>
      <c r="B9" s="3">
        <v>25000</v>
      </c>
      <c r="C9" s="2">
        <v>0.25</v>
      </c>
    </row>
    <row r="12" spans="1:6" ht="18.75" x14ac:dyDescent="0.3">
      <c r="A12" s="4" t="s">
        <v>8</v>
      </c>
    </row>
    <row r="13" spans="1:6" ht="18.75" x14ac:dyDescent="0.3">
      <c r="A13" s="4" t="s">
        <v>7</v>
      </c>
    </row>
    <row r="15" spans="1:6" ht="17.25" x14ac:dyDescent="0.3">
      <c r="A15" s="10" t="s">
        <v>9</v>
      </c>
    </row>
    <row r="16" spans="1:6" ht="17.25" x14ac:dyDescent="0.3">
      <c r="A16" s="10" t="s">
        <v>10</v>
      </c>
    </row>
    <row r="18" spans="1:3" ht="18.75" x14ac:dyDescent="0.3">
      <c r="A18" t="s">
        <v>11</v>
      </c>
      <c r="B18" s="6" t="s">
        <v>12</v>
      </c>
      <c r="C18" s="7">
        <v>12500</v>
      </c>
    </row>
    <row r="19" spans="1:3" ht="18.75" x14ac:dyDescent="0.3">
      <c r="B19" s="6"/>
      <c r="C19" s="6"/>
    </row>
    <row r="20" spans="1:3" ht="18.75" x14ac:dyDescent="0.3">
      <c r="B20" s="8" t="s">
        <v>13</v>
      </c>
      <c r="C20" s="9">
        <v>12500</v>
      </c>
    </row>
    <row r="21" spans="1:3" x14ac:dyDescent="0.25">
      <c r="A21" s="15" t="s">
        <v>20</v>
      </c>
    </row>
    <row r="22" spans="1:3" ht="18.75" x14ac:dyDescent="0.3">
      <c r="B22" s="1" t="s">
        <v>3</v>
      </c>
      <c r="C22" s="1" t="s">
        <v>4</v>
      </c>
    </row>
    <row r="23" spans="1:3" ht="18.75" x14ac:dyDescent="0.3">
      <c r="A23" s="4" t="s">
        <v>0</v>
      </c>
      <c r="B23" s="3">
        <v>50000</v>
      </c>
      <c r="C23" s="2">
        <v>0.5</v>
      </c>
    </row>
    <row r="24" spans="1:3" ht="18.75" x14ac:dyDescent="0.3">
      <c r="A24" s="4" t="s">
        <v>1</v>
      </c>
      <c r="B24" s="3">
        <v>12500</v>
      </c>
      <c r="C24" s="12">
        <v>0.125</v>
      </c>
    </row>
    <row r="25" spans="1:3" ht="18.75" x14ac:dyDescent="0.3">
      <c r="A25" s="4" t="s">
        <v>2</v>
      </c>
      <c r="B25" s="3">
        <v>25000</v>
      </c>
      <c r="C25" s="2">
        <v>0.25</v>
      </c>
    </row>
    <row r="26" spans="1:3" ht="18.75" x14ac:dyDescent="0.3">
      <c r="A26" s="4" t="s">
        <v>14</v>
      </c>
      <c r="B26" s="11">
        <v>12500</v>
      </c>
      <c r="C26" s="13">
        <v>0.125</v>
      </c>
    </row>
    <row r="28" spans="1:3" ht="18.75" x14ac:dyDescent="0.3">
      <c r="A28" s="4" t="s">
        <v>48</v>
      </c>
      <c r="B28" s="11">
        <v>100000</v>
      </c>
      <c r="C28" s="24">
        <v>1</v>
      </c>
    </row>
    <row r="34" spans="1:3" ht="18.75" x14ac:dyDescent="0.3">
      <c r="A34" s="4" t="s">
        <v>8</v>
      </c>
    </row>
    <row r="35" spans="1:3" ht="18.75" x14ac:dyDescent="0.3">
      <c r="A35" s="4" t="s">
        <v>91</v>
      </c>
    </row>
    <row r="37" spans="1:3" ht="17.25" x14ac:dyDescent="0.3">
      <c r="A37" s="10" t="s">
        <v>16</v>
      </c>
    </row>
    <row r="38" spans="1:3" ht="17.25" x14ac:dyDescent="0.3">
      <c r="A38" s="10" t="s">
        <v>17</v>
      </c>
    </row>
    <row r="40" spans="1:3" ht="18.75" x14ac:dyDescent="0.3">
      <c r="A40" t="s">
        <v>11</v>
      </c>
      <c r="B40" s="6" t="s">
        <v>12</v>
      </c>
      <c r="C40" s="7">
        <v>12500</v>
      </c>
    </row>
    <row r="41" spans="1:3" ht="18.75" x14ac:dyDescent="0.3">
      <c r="B41" s="6" t="s">
        <v>18</v>
      </c>
      <c r="C41" s="7">
        <v>12500</v>
      </c>
    </row>
    <row r="42" spans="1:3" ht="18.75" x14ac:dyDescent="0.3">
      <c r="B42" s="6"/>
      <c r="C42" s="6"/>
    </row>
    <row r="43" spans="1:3" ht="18.75" x14ac:dyDescent="0.3">
      <c r="B43" s="8" t="s">
        <v>13</v>
      </c>
      <c r="C43" s="9">
        <v>25000</v>
      </c>
    </row>
    <row r="44" spans="1:3" x14ac:dyDescent="0.25">
      <c r="A44" s="15" t="s">
        <v>19</v>
      </c>
    </row>
    <row r="45" spans="1:3" ht="18.75" x14ac:dyDescent="0.3">
      <c r="B45" s="1" t="s">
        <v>3</v>
      </c>
      <c r="C45" s="1" t="s">
        <v>4</v>
      </c>
    </row>
    <row r="46" spans="1:3" ht="18.75" x14ac:dyDescent="0.3">
      <c r="A46" s="4" t="s">
        <v>0</v>
      </c>
      <c r="B46" s="3">
        <v>50000</v>
      </c>
      <c r="C46" s="2">
        <v>0.5</v>
      </c>
    </row>
    <row r="47" spans="1:3" ht="18.75" x14ac:dyDescent="0.3">
      <c r="A47" s="4" t="s">
        <v>1</v>
      </c>
      <c r="B47" s="3">
        <v>12500</v>
      </c>
      <c r="C47" s="12">
        <v>0.125</v>
      </c>
    </row>
    <row r="48" spans="1:3" ht="18.75" x14ac:dyDescent="0.3">
      <c r="A48" s="4" t="s">
        <v>2</v>
      </c>
      <c r="B48" s="3">
        <v>12500</v>
      </c>
      <c r="C48" s="12">
        <v>0.125</v>
      </c>
    </row>
    <row r="49" spans="1:17" ht="18.75" x14ac:dyDescent="0.3">
      <c r="A49" s="4" t="s">
        <v>14</v>
      </c>
      <c r="B49" s="11">
        <v>25000</v>
      </c>
      <c r="C49" s="14">
        <v>0.25</v>
      </c>
    </row>
    <row r="51" spans="1:17" ht="18.75" x14ac:dyDescent="0.3">
      <c r="A51" s="4" t="s">
        <v>48</v>
      </c>
      <c r="B51" s="11">
        <v>100000</v>
      </c>
      <c r="C51" s="24">
        <v>1</v>
      </c>
    </row>
    <row r="54" spans="1:17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6" spans="1:17" ht="21" x14ac:dyDescent="0.35">
      <c r="A56" s="4" t="s">
        <v>31</v>
      </c>
    </row>
    <row r="57" spans="1:17" ht="18.75" x14ac:dyDescent="0.3">
      <c r="A57" s="17" t="s">
        <v>21</v>
      </c>
    </row>
    <row r="58" spans="1:17" ht="18.75" x14ac:dyDescent="0.3">
      <c r="A58" s="4"/>
    </row>
    <row r="59" spans="1:17" ht="18.75" x14ac:dyDescent="0.3">
      <c r="A59" s="4" t="s">
        <v>22</v>
      </c>
    </row>
    <row r="61" spans="1:17" ht="18.75" x14ac:dyDescent="0.3">
      <c r="A61" s="4" t="s">
        <v>23</v>
      </c>
    </row>
    <row r="63" spans="1:17" s="5" customFormat="1" ht="26.25" x14ac:dyDescent="0.4">
      <c r="B63" s="75" t="s">
        <v>24</v>
      </c>
      <c r="C63" s="76">
        <v>100000</v>
      </c>
    </row>
    <row r="64" spans="1:17" s="5" customFormat="1" ht="26.25" x14ac:dyDescent="0.4">
      <c r="B64" s="5" t="s">
        <v>25</v>
      </c>
      <c r="C64" s="75" t="s">
        <v>26</v>
      </c>
      <c r="D64" s="31">
        <f xml:space="preserve"> 125000</f>
        <v>125000</v>
      </c>
    </row>
    <row r="65" spans="1:4" s="5" customFormat="1" ht="26.25" x14ac:dyDescent="0.4">
      <c r="B65" s="5" t="s">
        <v>27</v>
      </c>
      <c r="C65" s="75" t="s">
        <v>28</v>
      </c>
      <c r="D65" s="31">
        <v>25000</v>
      </c>
    </row>
    <row r="66" spans="1:4" ht="18.75" x14ac:dyDescent="0.3">
      <c r="A66" s="4"/>
      <c r="B66" s="4"/>
      <c r="C66" s="4"/>
      <c r="D66" s="4"/>
    </row>
    <row r="67" spans="1:4" x14ac:dyDescent="0.25">
      <c r="A67" s="15" t="s">
        <v>29</v>
      </c>
    </row>
    <row r="69" spans="1:4" ht="18.75" x14ac:dyDescent="0.3">
      <c r="A69" t="s">
        <v>11</v>
      </c>
      <c r="B69" s="6" t="s">
        <v>30</v>
      </c>
      <c r="C69" s="7">
        <v>25000</v>
      </c>
    </row>
    <row r="70" spans="1:4" ht="18.75" x14ac:dyDescent="0.3">
      <c r="B70" s="6"/>
      <c r="C70" s="6"/>
    </row>
    <row r="71" spans="1:4" ht="18.75" x14ac:dyDescent="0.3">
      <c r="B71" s="8" t="s">
        <v>13</v>
      </c>
      <c r="C71" s="9">
        <v>25000</v>
      </c>
    </row>
    <row r="72" spans="1:4" x14ac:dyDescent="0.25">
      <c r="A72" s="15" t="s">
        <v>19</v>
      </c>
    </row>
    <row r="73" spans="1:4" ht="18.75" x14ac:dyDescent="0.3">
      <c r="B73" s="1" t="s">
        <v>3</v>
      </c>
      <c r="C73" s="1" t="s">
        <v>4</v>
      </c>
    </row>
    <row r="74" spans="1:4" ht="18.75" x14ac:dyDescent="0.3">
      <c r="A74" s="4" t="s">
        <v>0</v>
      </c>
      <c r="B74" s="3">
        <v>50000</v>
      </c>
      <c r="C74" s="2">
        <v>0.4</v>
      </c>
    </row>
    <row r="75" spans="1:4" ht="18.75" x14ac:dyDescent="0.3">
      <c r="A75" s="4" t="s">
        <v>1</v>
      </c>
      <c r="B75" s="3">
        <v>25000</v>
      </c>
      <c r="C75" s="12">
        <v>0.2</v>
      </c>
    </row>
    <row r="76" spans="1:4" ht="18.75" x14ac:dyDescent="0.3">
      <c r="A76" s="4" t="s">
        <v>2</v>
      </c>
      <c r="B76" s="3">
        <v>25000</v>
      </c>
      <c r="C76" s="12">
        <v>0.2</v>
      </c>
    </row>
    <row r="77" spans="1:4" ht="18.75" x14ac:dyDescent="0.3">
      <c r="A77" s="4" t="s">
        <v>14</v>
      </c>
      <c r="B77" s="11">
        <v>25000</v>
      </c>
      <c r="C77" s="14">
        <v>0.2</v>
      </c>
    </row>
    <row r="79" spans="1:4" ht="18.75" x14ac:dyDescent="0.3">
      <c r="A79" s="4" t="s">
        <v>48</v>
      </c>
      <c r="B79" s="11">
        <v>125000</v>
      </c>
      <c r="C79" s="24">
        <v>1</v>
      </c>
    </row>
    <row r="83" spans="1:9" ht="18.75" x14ac:dyDescent="0.3">
      <c r="A83" s="4" t="s">
        <v>32</v>
      </c>
    </row>
    <row r="84" spans="1:9" ht="18.75" x14ac:dyDescent="0.3">
      <c r="A84" s="4" t="s">
        <v>33</v>
      </c>
    </row>
    <row r="85" spans="1:9" ht="18.75" x14ac:dyDescent="0.3">
      <c r="A85" s="4" t="s">
        <v>52</v>
      </c>
    </row>
    <row r="86" spans="1:9" ht="18.75" x14ac:dyDescent="0.3">
      <c r="A86" s="4"/>
    </row>
    <row r="87" spans="1:9" ht="18.75" x14ac:dyDescent="0.3">
      <c r="A87" s="4" t="s">
        <v>34</v>
      </c>
    </row>
    <row r="88" spans="1:9" s="15" customFormat="1" ht="18.75" x14ac:dyDescent="0.3">
      <c r="A88" s="6" t="s">
        <v>35</v>
      </c>
    </row>
    <row r="90" spans="1:9" ht="18.75" x14ac:dyDescent="0.3">
      <c r="B90" s="19" t="s">
        <v>24</v>
      </c>
      <c r="C90" s="18">
        <v>100000</v>
      </c>
      <c r="D90" s="4"/>
    </row>
    <row r="91" spans="1:9" ht="18.75" x14ac:dyDescent="0.3">
      <c r="A91" s="4"/>
      <c r="B91" s="4" t="s">
        <v>25</v>
      </c>
      <c r="C91" s="19" t="s">
        <v>26</v>
      </c>
      <c r="D91" s="20">
        <f xml:space="preserve"> 125000</f>
        <v>125000</v>
      </c>
    </row>
    <row r="92" spans="1:9" ht="18.75" x14ac:dyDescent="0.3">
      <c r="A92" s="4"/>
      <c r="B92" s="4" t="s">
        <v>27</v>
      </c>
      <c r="C92" s="19" t="s">
        <v>36</v>
      </c>
      <c r="D92" s="20">
        <v>12500</v>
      </c>
    </row>
    <row r="93" spans="1:9" ht="18.75" x14ac:dyDescent="0.3">
      <c r="A93" s="4"/>
      <c r="B93" s="4"/>
      <c r="C93" s="19"/>
      <c r="D93" s="20"/>
      <c r="G93" s="22" t="s">
        <v>39</v>
      </c>
      <c r="H93" s="22" t="s">
        <v>40</v>
      </c>
      <c r="I93" s="22" t="s">
        <v>41</v>
      </c>
    </row>
    <row r="94" spans="1:9" ht="18.75" x14ac:dyDescent="0.3">
      <c r="A94" s="4"/>
      <c r="B94" s="4" t="s">
        <v>37</v>
      </c>
      <c r="C94" s="19" t="s">
        <v>44</v>
      </c>
      <c r="D94" s="20">
        <v>12500</v>
      </c>
      <c r="F94" t="s">
        <v>38</v>
      </c>
      <c r="G94" s="21" t="s">
        <v>42</v>
      </c>
      <c r="H94" s="21" t="s">
        <v>43</v>
      </c>
      <c r="I94" s="21" t="s">
        <v>43</v>
      </c>
    </row>
    <row r="95" spans="1:9" ht="18.75" x14ac:dyDescent="0.3">
      <c r="A95" s="4"/>
      <c r="B95" s="4"/>
      <c r="C95" s="4"/>
      <c r="D95" s="4"/>
      <c r="G95" s="21">
        <v>5000</v>
      </c>
      <c r="H95" s="21">
        <v>3750</v>
      </c>
      <c r="I95" s="21">
        <v>3750</v>
      </c>
    </row>
    <row r="96" spans="1:9" x14ac:dyDescent="0.25">
      <c r="A96" s="15" t="s">
        <v>29</v>
      </c>
    </row>
    <row r="98" spans="1:3" ht="18.75" x14ac:dyDescent="0.3">
      <c r="A98" t="s">
        <v>11</v>
      </c>
      <c r="B98" s="6" t="s">
        <v>30</v>
      </c>
      <c r="C98" s="7">
        <v>25000</v>
      </c>
    </row>
    <row r="99" spans="1:3" ht="18.75" x14ac:dyDescent="0.3">
      <c r="B99" s="8" t="s">
        <v>13</v>
      </c>
      <c r="C99" s="9">
        <v>12500</v>
      </c>
    </row>
    <row r="100" spans="1:3" ht="18.75" x14ac:dyDescent="0.3">
      <c r="B100" s="8" t="s">
        <v>45</v>
      </c>
      <c r="C100" s="9">
        <v>5000</v>
      </c>
    </row>
    <row r="101" spans="1:3" ht="18.75" x14ac:dyDescent="0.3">
      <c r="B101" s="8" t="s">
        <v>46</v>
      </c>
      <c r="C101" s="23">
        <v>3750</v>
      </c>
    </row>
    <row r="102" spans="1:3" ht="18.75" x14ac:dyDescent="0.3">
      <c r="B102" s="8" t="s">
        <v>47</v>
      </c>
      <c r="C102" s="9">
        <v>3750</v>
      </c>
    </row>
    <row r="104" spans="1:3" x14ac:dyDescent="0.25">
      <c r="A104" s="15" t="s">
        <v>19</v>
      </c>
    </row>
    <row r="105" spans="1:3" ht="18.75" x14ac:dyDescent="0.3">
      <c r="B105" s="1" t="s">
        <v>3</v>
      </c>
      <c r="C105" s="1" t="s">
        <v>4</v>
      </c>
    </row>
    <row r="106" spans="1:3" ht="18.75" x14ac:dyDescent="0.3">
      <c r="A106" s="4" t="s">
        <v>0</v>
      </c>
      <c r="B106" s="3">
        <v>55000</v>
      </c>
      <c r="C106" s="12">
        <v>0.44</v>
      </c>
    </row>
    <row r="107" spans="1:3" ht="18.75" x14ac:dyDescent="0.3">
      <c r="A107" s="4" t="s">
        <v>1</v>
      </c>
      <c r="B107" s="3">
        <v>28750</v>
      </c>
      <c r="C107" s="12">
        <v>0.23</v>
      </c>
    </row>
    <row r="108" spans="1:3" ht="18.75" x14ac:dyDescent="0.3">
      <c r="A108" s="4" t="s">
        <v>2</v>
      </c>
      <c r="B108" s="3">
        <v>28750</v>
      </c>
      <c r="C108" s="12">
        <v>0.23</v>
      </c>
    </row>
    <row r="109" spans="1:3" ht="18.75" x14ac:dyDescent="0.3">
      <c r="A109" s="4" t="s">
        <v>14</v>
      </c>
      <c r="B109" s="11">
        <v>12500</v>
      </c>
      <c r="C109" s="14">
        <v>0.1</v>
      </c>
    </row>
    <row r="111" spans="1:3" ht="18.75" x14ac:dyDescent="0.3">
      <c r="A111" s="4" t="s">
        <v>48</v>
      </c>
      <c r="B111" s="11">
        <v>125000</v>
      </c>
      <c r="C111" s="24">
        <v>1</v>
      </c>
    </row>
    <row r="117" spans="1:9" ht="18.75" x14ac:dyDescent="0.3">
      <c r="A117" s="4" t="s">
        <v>49</v>
      </c>
    </row>
    <row r="118" spans="1:9" ht="18.75" x14ac:dyDescent="0.3">
      <c r="A118" s="4" t="s">
        <v>50</v>
      </c>
    </row>
    <row r="119" spans="1:9" ht="18.75" x14ac:dyDescent="0.3">
      <c r="A119" s="4" t="s">
        <v>51</v>
      </c>
    </row>
    <row r="120" spans="1:9" ht="18.75" x14ac:dyDescent="0.3">
      <c r="A120" s="4"/>
    </row>
    <row r="121" spans="1:9" ht="18.75" x14ac:dyDescent="0.3">
      <c r="A121" s="4" t="s">
        <v>92</v>
      </c>
    </row>
    <row r="122" spans="1:9" s="15" customFormat="1" ht="18.75" x14ac:dyDescent="0.3">
      <c r="A122" s="6" t="s">
        <v>35</v>
      </c>
    </row>
    <row r="124" spans="1:9" ht="18.75" x14ac:dyDescent="0.3">
      <c r="B124" s="19" t="s">
        <v>24</v>
      </c>
      <c r="C124" s="18">
        <v>100000</v>
      </c>
      <c r="D124" s="4"/>
    </row>
    <row r="125" spans="1:9" ht="18.75" x14ac:dyDescent="0.3">
      <c r="A125" s="4"/>
      <c r="B125" s="4" t="s">
        <v>25</v>
      </c>
      <c r="C125" s="19" t="s">
        <v>26</v>
      </c>
      <c r="D125" s="20">
        <f xml:space="preserve"> 125000</f>
        <v>125000</v>
      </c>
    </row>
    <row r="126" spans="1:9" ht="18.75" x14ac:dyDescent="0.3">
      <c r="A126" s="4"/>
      <c r="B126" s="4" t="s">
        <v>27</v>
      </c>
      <c r="C126" s="19" t="s">
        <v>53</v>
      </c>
      <c r="D126" s="20">
        <v>50000</v>
      </c>
    </row>
    <row r="127" spans="1:9" ht="18.75" x14ac:dyDescent="0.3">
      <c r="A127" s="4"/>
      <c r="B127" s="4"/>
      <c r="C127" s="19"/>
      <c r="D127" s="20"/>
      <c r="G127" s="22" t="s">
        <v>39</v>
      </c>
      <c r="H127" s="22" t="s">
        <v>40</v>
      </c>
      <c r="I127" s="22" t="s">
        <v>41</v>
      </c>
    </row>
    <row r="128" spans="1:9" ht="18.75" x14ac:dyDescent="0.3">
      <c r="A128" s="4"/>
      <c r="B128" s="4" t="s">
        <v>54</v>
      </c>
      <c r="C128" s="19" t="s">
        <v>55</v>
      </c>
      <c r="D128" s="20">
        <v>25000</v>
      </c>
      <c r="F128" t="s">
        <v>38</v>
      </c>
      <c r="G128" s="21" t="s">
        <v>56</v>
      </c>
      <c r="H128" s="21" t="s">
        <v>57</v>
      </c>
      <c r="I128" s="21" t="s">
        <v>57</v>
      </c>
    </row>
    <row r="129" spans="1:9" ht="18.75" x14ac:dyDescent="0.3">
      <c r="A129" s="4"/>
      <c r="B129" s="4"/>
      <c r="C129" s="4"/>
      <c r="D129" s="4"/>
      <c r="G129" s="25">
        <v>10000</v>
      </c>
      <c r="H129" s="25">
        <v>7500</v>
      </c>
      <c r="I129" s="25">
        <v>7500</v>
      </c>
    </row>
    <row r="130" spans="1:9" x14ac:dyDescent="0.25">
      <c r="A130" s="15" t="s">
        <v>29</v>
      </c>
    </row>
    <row r="132" spans="1:9" ht="18.75" x14ac:dyDescent="0.3">
      <c r="A132" t="s">
        <v>11</v>
      </c>
      <c r="B132" s="6" t="s">
        <v>30</v>
      </c>
      <c r="C132" s="7">
        <v>25000</v>
      </c>
    </row>
    <row r="133" spans="1:9" ht="18.75" x14ac:dyDescent="0.3">
      <c r="B133" s="26" t="s">
        <v>58</v>
      </c>
      <c r="C133" s="7">
        <v>10000</v>
      </c>
    </row>
    <row r="134" spans="1:9" ht="18.75" x14ac:dyDescent="0.3">
      <c r="B134" s="27" t="s">
        <v>46</v>
      </c>
      <c r="C134" s="7">
        <v>7500</v>
      </c>
    </row>
    <row r="135" spans="1:9" ht="18.75" x14ac:dyDescent="0.3">
      <c r="B135" s="27" t="s">
        <v>47</v>
      </c>
      <c r="C135" s="7">
        <v>7500</v>
      </c>
    </row>
    <row r="136" spans="1:9" ht="18.75" x14ac:dyDescent="0.3">
      <c r="B136" s="8" t="s">
        <v>59</v>
      </c>
      <c r="C136" s="9">
        <v>50000</v>
      </c>
    </row>
    <row r="138" spans="1:9" x14ac:dyDescent="0.25">
      <c r="A138" s="15" t="s">
        <v>19</v>
      </c>
    </row>
    <row r="139" spans="1:9" ht="18.75" x14ac:dyDescent="0.3">
      <c r="B139" s="1" t="s">
        <v>3</v>
      </c>
      <c r="C139" s="1" t="s">
        <v>4</v>
      </c>
    </row>
    <row r="140" spans="1:9" ht="18.75" x14ac:dyDescent="0.3">
      <c r="A140" s="4" t="s">
        <v>0</v>
      </c>
      <c r="B140" s="3">
        <v>40000</v>
      </c>
      <c r="C140" s="12">
        <v>0.32</v>
      </c>
    </row>
    <row r="141" spans="1:9" ht="18.75" x14ac:dyDescent="0.3">
      <c r="A141" s="4" t="s">
        <v>1</v>
      </c>
      <c r="B141" s="3">
        <v>17500</v>
      </c>
      <c r="C141" s="12">
        <v>0.14000000000000001</v>
      </c>
    </row>
    <row r="142" spans="1:9" ht="18.75" x14ac:dyDescent="0.3">
      <c r="A142" s="4" t="s">
        <v>2</v>
      </c>
      <c r="B142" s="3">
        <v>17500</v>
      </c>
      <c r="C142" s="12">
        <v>0.14000000000000001</v>
      </c>
    </row>
    <row r="143" spans="1:9" ht="18.75" x14ac:dyDescent="0.3">
      <c r="A143" s="4" t="s">
        <v>14</v>
      </c>
      <c r="B143" s="11">
        <v>50000</v>
      </c>
      <c r="C143" s="14">
        <v>0.4</v>
      </c>
    </row>
    <row r="145" spans="1:3" ht="18.75" x14ac:dyDescent="0.3">
      <c r="A145" s="4" t="s">
        <v>48</v>
      </c>
      <c r="B145" s="11">
        <v>125000</v>
      </c>
      <c r="C145" s="24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/>
  </sheetViews>
  <sheetFormatPr defaultColWidth="115.5703125" defaultRowHeight="26.25" x14ac:dyDescent="0.4"/>
  <cols>
    <col min="1" max="1" width="112.42578125" style="29" customWidth="1"/>
    <col min="2" max="16384" width="115.5703125" style="29"/>
  </cols>
  <sheetData>
    <row r="1" spans="1:3" x14ac:dyDescent="0.4">
      <c r="A1" s="29" t="s">
        <v>173</v>
      </c>
    </row>
    <row r="2" spans="1:3" x14ac:dyDescent="0.4">
      <c r="A2" s="29" t="s">
        <v>167</v>
      </c>
      <c r="B2" s="78"/>
      <c r="C2" s="78"/>
    </row>
    <row r="3" spans="1:3" x14ac:dyDescent="0.4">
      <c r="A3" s="29" t="s">
        <v>174</v>
      </c>
      <c r="B3" s="78"/>
      <c r="C3" s="78"/>
    </row>
    <row r="4" spans="1:3" x14ac:dyDescent="0.4">
      <c r="A4" s="29" t="s">
        <v>182</v>
      </c>
      <c r="B4" s="78"/>
      <c r="C4" s="78"/>
    </row>
    <row r="5" spans="1:3" x14ac:dyDescent="0.4">
      <c r="A5" s="29" t="s">
        <v>146</v>
      </c>
      <c r="B5" s="78"/>
      <c r="C5" s="78"/>
    </row>
    <row r="6" spans="1:3" x14ac:dyDescent="0.4">
      <c r="A6" s="29" t="s">
        <v>168</v>
      </c>
      <c r="B6" s="78"/>
      <c r="C6" s="78"/>
    </row>
    <row r="7" spans="1:3" x14ac:dyDescent="0.4">
      <c r="A7" s="29" t="s">
        <v>169</v>
      </c>
      <c r="B7" s="78"/>
      <c r="C7" s="78"/>
    </row>
    <row r="8" spans="1:3" x14ac:dyDescent="0.4">
      <c r="A8" s="29" t="s">
        <v>170</v>
      </c>
      <c r="B8" s="78"/>
      <c r="C8" s="78"/>
    </row>
    <row r="9" spans="1:3" x14ac:dyDescent="0.4">
      <c r="A9" s="29" t="s">
        <v>171</v>
      </c>
      <c r="B9" s="78"/>
      <c r="C9" s="78"/>
    </row>
    <row r="10" spans="1:3" x14ac:dyDescent="0.4">
      <c r="A10" s="29" t="s">
        <v>172</v>
      </c>
      <c r="B10" s="78"/>
      <c r="C10" s="78"/>
    </row>
    <row r="11" spans="1:3" x14ac:dyDescent="0.4">
      <c r="B11" s="78"/>
      <c r="C11" s="78"/>
    </row>
    <row r="12" spans="1:3" x14ac:dyDescent="0.4">
      <c r="A12" s="78" t="s">
        <v>175</v>
      </c>
      <c r="B12" s="78"/>
      <c r="C12" s="78"/>
    </row>
    <row r="13" spans="1:3" s="78" customFormat="1" x14ac:dyDescent="0.4">
      <c r="A13" s="78" t="s">
        <v>183</v>
      </c>
    </row>
    <row r="14" spans="1:3" s="78" customFormat="1" x14ac:dyDescent="0.4">
      <c r="A14" s="78" t="s">
        <v>184</v>
      </c>
    </row>
    <row r="15" spans="1:3" s="78" customFormat="1" x14ac:dyDescent="0.4">
      <c r="A15" s="78" t="s">
        <v>185</v>
      </c>
    </row>
    <row r="16" spans="1:3" x14ac:dyDescent="0.4">
      <c r="A16" s="78"/>
      <c r="B16" s="78"/>
    </row>
    <row r="17" spans="1:1" x14ac:dyDescent="0.4">
      <c r="A17" s="78" t="s">
        <v>176</v>
      </c>
    </row>
    <row r="18" spans="1:1" s="78" customFormat="1" x14ac:dyDescent="0.4">
      <c r="A18" s="78" t="s">
        <v>186</v>
      </c>
    </row>
    <row r="19" spans="1:1" s="78" customFormat="1" x14ac:dyDescent="0.4">
      <c r="A19" s="78" t="s">
        <v>187</v>
      </c>
    </row>
    <row r="20" spans="1:1" s="78" customFormat="1" x14ac:dyDescent="0.4">
      <c r="A20" s="78" t="s">
        <v>188</v>
      </c>
    </row>
    <row r="21" spans="1:1" x14ac:dyDescent="0.4">
      <c r="A21" s="48"/>
    </row>
    <row r="22" spans="1:1" x14ac:dyDescent="0.4">
      <c r="A22" s="78" t="s">
        <v>116</v>
      </c>
    </row>
    <row r="23" spans="1:1" s="78" customFormat="1" x14ac:dyDescent="0.4">
      <c r="A23" s="78" t="s">
        <v>189</v>
      </c>
    </row>
    <row r="24" spans="1:1" s="78" customFormat="1" x14ac:dyDescent="0.4">
      <c r="A24" s="78" t="s">
        <v>190</v>
      </c>
    </row>
    <row r="25" spans="1:1" x14ac:dyDescent="0.4">
      <c r="A25" s="78"/>
    </row>
    <row r="26" spans="1:1" x14ac:dyDescent="0.4">
      <c r="A26" s="78" t="s">
        <v>177</v>
      </c>
    </row>
    <row r="27" spans="1:1" s="78" customFormat="1" x14ac:dyDescent="0.4">
      <c r="A27" s="78" t="s">
        <v>191</v>
      </c>
    </row>
    <row r="28" spans="1:1" s="78" customFormat="1" x14ac:dyDescent="0.4">
      <c r="A28" s="78" t="s">
        <v>192</v>
      </c>
    </row>
    <row r="29" spans="1:1" s="78" customFormat="1" x14ac:dyDescent="0.4">
      <c r="A29" s="78" t="s">
        <v>193</v>
      </c>
    </row>
    <row r="30" spans="1:1" x14ac:dyDescent="0.4">
      <c r="A30" s="48"/>
    </row>
    <row r="31" spans="1:1" x14ac:dyDescent="0.4">
      <c r="A31" s="48"/>
    </row>
    <row r="32" spans="1:1" x14ac:dyDescent="0.4">
      <c r="A32" s="48"/>
    </row>
    <row r="33" spans="1:1" x14ac:dyDescent="0.4">
      <c r="A33" s="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2"/>
  <sheetViews>
    <sheetView topLeftCell="A49" workbookViewId="0">
      <selection activeCell="A49" sqref="A49"/>
    </sheetView>
  </sheetViews>
  <sheetFormatPr defaultRowHeight="23.25" x14ac:dyDescent="0.35"/>
  <cols>
    <col min="1" max="1" width="123" style="30" customWidth="1"/>
    <col min="2" max="2" width="16.42578125" style="30" customWidth="1"/>
    <col min="3" max="3" width="15.42578125" style="30" customWidth="1"/>
    <col min="4" max="4" width="13.7109375" style="30" customWidth="1"/>
    <col min="5" max="5" width="16.140625" style="30" customWidth="1"/>
    <col min="6" max="16384" width="9.140625" style="30"/>
  </cols>
  <sheetData>
    <row r="1" spans="1:1" x14ac:dyDescent="0.35">
      <c r="A1" s="50" t="s">
        <v>208</v>
      </c>
    </row>
    <row r="2" spans="1:1" x14ac:dyDescent="0.35">
      <c r="A2" s="50" t="s">
        <v>194</v>
      </c>
    </row>
    <row r="3" spans="1:1" x14ac:dyDescent="0.35">
      <c r="A3" s="50" t="s">
        <v>204</v>
      </c>
    </row>
    <row r="4" spans="1:1" x14ac:dyDescent="0.35">
      <c r="A4" s="50" t="s">
        <v>205</v>
      </c>
    </row>
    <row r="5" spans="1:1" x14ac:dyDescent="0.35">
      <c r="A5" s="50" t="s">
        <v>206</v>
      </c>
    </row>
    <row r="6" spans="1:1" x14ac:dyDescent="0.35">
      <c r="A6" s="50" t="s">
        <v>207</v>
      </c>
    </row>
    <row r="7" spans="1:1" x14ac:dyDescent="0.35">
      <c r="A7" s="50" t="s">
        <v>355</v>
      </c>
    </row>
    <row r="8" spans="1:1" x14ac:dyDescent="0.35">
      <c r="A8" s="50" t="s">
        <v>195</v>
      </c>
    </row>
    <row r="9" spans="1:1" x14ac:dyDescent="0.35">
      <c r="A9" s="50" t="s">
        <v>146</v>
      </c>
    </row>
    <row r="10" spans="1:1" x14ac:dyDescent="0.35">
      <c r="A10" s="50" t="s">
        <v>196</v>
      </c>
    </row>
    <row r="11" spans="1:1" x14ac:dyDescent="0.35">
      <c r="A11" s="50" t="s">
        <v>197</v>
      </c>
    </row>
    <row r="12" spans="1:1" x14ac:dyDescent="0.35">
      <c r="A12" s="50" t="s">
        <v>198</v>
      </c>
    </row>
    <row r="13" spans="1:1" x14ac:dyDescent="0.35">
      <c r="A13" s="50" t="s">
        <v>199</v>
      </c>
    </row>
    <row r="14" spans="1:1" x14ac:dyDescent="0.35">
      <c r="A14" s="50" t="s">
        <v>200</v>
      </c>
    </row>
    <row r="15" spans="1:1" x14ac:dyDescent="0.35">
      <c r="A15" s="50" t="s">
        <v>201</v>
      </c>
    </row>
    <row r="16" spans="1:1" x14ac:dyDescent="0.35">
      <c r="A16" s="50" t="s">
        <v>202</v>
      </c>
    </row>
    <row r="17" spans="1:1" x14ac:dyDescent="0.35">
      <c r="A17" s="50" t="s">
        <v>203</v>
      </c>
    </row>
    <row r="18" spans="1:1" x14ac:dyDescent="0.35">
      <c r="A18" s="50"/>
    </row>
    <row r="21" spans="1:1" x14ac:dyDescent="0.35">
      <c r="A21" s="50" t="s">
        <v>224</v>
      </c>
    </row>
    <row r="22" spans="1:1" x14ac:dyDescent="0.35">
      <c r="A22" s="247" t="s">
        <v>225</v>
      </c>
    </row>
    <row r="23" spans="1:1" x14ac:dyDescent="0.35">
      <c r="A23" s="66" t="s">
        <v>209</v>
      </c>
    </row>
    <row r="24" spans="1:1" x14ac:dyDescent="0.35">
      <c r="A24" s="66" t="s">
        <v>210</v>
      </c>
    </row>
    <row r="25" spans="1:1" x14ac:dyDescent="0.35">
      <c r="A25" s="66" t="s">
        <v>211</v>
      </c>
    </row>
    <row r="26" spans="1:1" x14ac:dyDescent="0.35">
      <c r="A26" s="66"/>
    </row>
    <row r="27" spans="1:1" x14ac:dyDescent="0.35">
      <c r="A27" s="66" t="s">
        <v>331</v>
      </c>
    </row>
    <row r="28" spans="1:1" x14ac:dyDescent="0.35">
      <c r="A28" s="248" t="s">
        <v>212</v>
      </c>
    </row>
    <row r="29" spans="1:1" x14ac:dyDescent="0.35">
      <c r="A29" s="248" t="s">
        <v>213</v>
      </c>
    </row>
    <row r="30" spans="1:1" x14ac:dyDescent="0.35">
      <c r="A30" s="248" t="s">
        <v>214</v>
      </c>
    </row>
    <row r="31" spans="1:1" x14ac:dyDescent="0.35">
      <c r="A31" s="53"/>
    </row>
    <row r="32" spans="1:1" ht="24" thickBot="1" x14ac:dyDescent="0.4">
      <c r="A32" s="51" t="s">
        <v>329</v>
      </c>
    </row>
    <row r="33" spans="1:5" x14ac:dyDescent="0.35">
      <c r="A33" s="54"/>
      <c r="B33" s="55" t="s">
        <v>356</v>
      </c>
      <c r="C33" s="55" t="s">
        <v>351</v>
      </c>
      <c r="D33" s="55" t="s">
        <v>40</v>
      </c>
      <c r="E33" s="56" t="s">
        <v>48</v>
      </c>
    </row>
    <row r="34" spans="1:5" s="66" customFormat="1" x14ac:dyDescent="0.35">
      <c r="A34" s="63" t="s">
        <v>215</v>
      </c>
      <c r="B34" s="64"/>
      <c r="C34" s="64"/>
      <c r="D34" s="64"/>
      <c r="E34" s="65">
        <v>40000</v>
      </c>
    </row>
    <row r="35" spans="1:5" s="66" customFormat="1" x14ac:dyDescent="0.35">
      <c r="A35" s="63" t="s">
        <v>216</v>
      </c>
      <c r="B35" s="67">
        <v>15000</v>
      </c>
      <c r="C35" s="67">
        <v>10000</v>
      </c>
      <c r="D35" s="64">
        <v>0</v>
      </c>
      <c r="E35" s="68">
        <v>-25000</v>
      </c>
    </row>
    <row r="36" spans="1:5" s="66" customFormat="1" x14ac:dyDescent="0.35">
      <c r="A36" s="63" t="s">
        <v>217</v>
      </c>
      <c r="B36" s="64"/>
      <c r="C36" s="64"/>
      <c r="D36" s="243"/>
      <c r="E36" s="69">
        <v>15000</v>
      </c>
    </row>
    <row r="37" spans="1:5" s="66" customFormat="1" x14ac:dyDescent="0.35">
      <c r="A37" s="63" t="s">
        <v>218</v>
      </c>
      <c r="B37" s="67">
        <v>5000</v>
      </c>
      <c r="C37" s="67">
        <v>5000</v>
      </c>
      <c r="D37" s="67">
        <v>5000</v>
      </c>
      <c r="E37" s="68">
        <v>-15000</v>
      </c>
    </row>
    <row r="38" spans="1:5" s="66" customFormat="1" x14ac:dyDescent="0.35">
      <c r="A38" s="63" t="s">
        <v>219</v>
      </c>
      <c r="B38" s="70">
        <v>20000</v>
      </c>
      <c r="C38" s="70">
        <v>15000</v>
      </c>
      <c r="D38" s="70">
        <v>5000</v>
      </c>
      <c r="E38" s="71">
        <v>0</v>
      </c>
    </row>
    <row r="39" spans="1:5" x14ac:dyDescent="0.35">
      <c r="A39" s="57"/>
      <c r="B39" s="58"/>
      <c r="C39" s="58"/>
      <c r="D39" s="58"/>
      <c r="E39" s="59"/>
    </row>
    <row r="40" spans="1:5" ht="24" thickBot="1" x14ac:dyDescent="0.4">
      <c r="A40" s="60"/>
      <c r="B40" s="61"/>
      <c r="C40" s="61"/>
      <c r="D40" s="61"/>
      <c r="E40" s="62"/>
    </row>
    <row r="42" spans="1:5" x14ac:dyDescent="0.35">
      <c r="A42" s="30" t="s">
        <v>220</v>
      </c>
    </row>
    <row r="43" spans="1:5" x14ac:dyDescent="0.35">
      <c r="A43" s="52" t="s">
        <v>223</v>
      </c>
    </row>
    <row r="44" spans="1:5" x14ac:dyDescent="0.35">
      <c r="A44" s="52" t="s">
        <v>221</v>
      </c>
    </row>
    <row r="45" spans="1:5" x14ac:dyDescent="0.35">
      <c r="A45" s="52" t="s">
        <v>222</v>
      </c>
    </row>
    <row r="46" spans="1:5" x14ac:dyDescent="0.35">
      <c r="A46" s="53"/>
    </row>
    <row r="49" spans="1:5" ht="24" thickBot="1" x14ac:dyDescent="0.4">
      <c r="A49" s="51" t="s">
        <v>330</v>
      </c>
    </row>
    <row r="50" spans="1:5" x14ac:dyDescent="0.35">
      <c r="A50" s="244"/>
      <c r="B50" s="249" t="s">
        <v>356</v>
      </c>
      <c r="C50" s="249" t="s">
        <v>351</v>
      </c>
      <c r="D50" s="249" t="s">
        <v>40</v>
      </c>
      <c r="E50" s="245" t="s">
        <v>48</v>
      </c>
    </row>
    <row r="51" spans="1:5" s="66" customFormat="1" x14ac:dyDescent="0.35">
      <c r="A51" s="63" t="s">
        <v>215</v>
      </c>
      <c r="B51" s="64"/>
      <c r="C51" s="64"/>
      <c r="D51" s="64"/>
      <c r="E51" s="65">
        <v>19000</v>
      </c>
    </row>
    <row r="52" spans="1:5" s="66" customFormat="1" x14ac:dyDescent="0.35">
      <c r="A52" s="63" t="s">
        <v>226</v>
      </c>
      <c r="B52" s="67">
        <v>4800</v>
      </c>
      <c r="C52" s="67">
        <v>3000</v>
      </c>
      <c r="D52" s="64">
        <v>2500</v>
      </c>
      <c r="E52" s="72">
        <v>-10300</v>
      </c>
    </row>
    <row r="53" spans="1:5" s="66" customFormat="1" x14ac:dyDescent="0.35">
      <c r="A53" s="63" t="s">
        <v>227</v>
      </c>
      <c r="B53" s="243"/>
      <c r="C53" s="243"/>
      <c r="D53" s="243"/>
      <c r="E53" s="69">
        <f>E51+E52</f>
        <v>8700</v>
      </c>
    </row>
    <row r="54" spans="1:5" s="66" customFormat="1" x14ac:dyDescent="0.35">
      <c r="A54" s="63" t="s">
        <v>228</v>
      </c>
      <c r="B54" s="67">
        <v>15000</v>
      </c>
      <c r="C54" s="67">
        <v>0</v>
      </c>
      <c r="D54" s="67">
        <v>0</v>
      </c>
      <c r="E54" s="68">
        <f>-15000</f>
        <v>-15000</v>
      </c>
    </row>
    <row r="55" spans="1:5" s="66" customFormat="1" x14ac:dyDescent="0.35">
      <c r="A55" s="63" t="s">
        <v>229</v>
      </c>
      <c r="B55" s="246"/>
      <c r="C55" s="246"/>
      <c r="D55" s="246"/>
      <c r="E55" s="69">
        <f>E53+E54</f>
        <v>-6300</v>
      </c>
    </row>
    <row r="56" spans="1:5" s="66" customFormat="1" x14ac:dyDescent="0.35">
      <c r="A56" s="63" t="s">
        <v>230</v>
      </c>
      <c r="B56" s="64">
        <f>E55/3</f>
        <v>-2100</v>
      </c>
      <c r="C56" s="64">
        <f>B56</f>
        <v>-2100</v>
      </c>
      <c r="D56" s="64">
        <f>C56</f>
        <v>-2100</v>
      </c>
      <c r="E56" s="71" t="s">
        <v>231</v>
      </c>
    </row>
    <row r="57" spans="1:5" s="66" customFormat="1" ht="24" thickBot="1" x14ac:dyDescent="0.4">
      <c r="A57" s="251" t="s">
        <v>219</v>
      </c>
      <c r="B57" s="73">
        <f>SUM(B52:B56)</f>
        <v>17700</v>
      </c>
      <c r="C57" s="73">
        <f t="shared" ref="C57:D57" si="0">SUM(C52:C56)</f>
        <v>900</v>
      </c>
      <c r="D57" s="73">
        <f t="shared" si="0"/>
        <v>400</v>
      </c>
      <c r="E57" s="74">
        <v>0</v>
      </c>
    </row>
    <row r="59" spans="1:5" x14ac:dyDescent="0.35">
      <c r="A59" s="30" t="s">
        <v>232</v>
      </c>
    </row>
    <row r="60" spans="1:5" x14ac:dyDescent="0.35">
      <c r="A60" s="52" t="s">
        <v>233</v>
      </c>
    </row>
    <row r="61" spans="1:5" x14ac:dyDescent="0.35">
      <c r="A61" s="52" t="s">
        <v>234</v>
      </c>
    </row>
    <row r="62" spans="1:5" x14ac:dyDescent="0.35">
      <c r="A62" s="52" t="s">
        <v>235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4" workbookViewId="0">
      <selection activeCell="C42" sqref="C42"/>
    </sheetView>
  </sheetViews>
  <sheetFormatPr defaultRowHeight="26.25" x14ac:dyDescent="0.4"/>
  <cols>
    <col min="1" max="1" width="110.7109375" style="29" customWidth="1"/>
    <col min="2" max="2" width="11.7109375" style="29" customWidth="1"/>
    <col min="3" max="16384" width="9.140625" style="29"/>
  </cols>
  <sheetData>
    <row r="1" spans="1:1" x14ac:dyDescent="0.4">
      <c r="A1" s="29" t="s">
        <v>236</v>
      </c>
    </row>
    <row r="2" spans="1:1" x14ac:dyDescent="0.4">
      <c r="A2" s="29" t="s">
        <v>237</v>
      </c>
    </row>
    <row r="3" spans="1:1" x14ac:dyDescent="0.4">
      <c r="A3" s="29" t="s">
        <v>245</v>
      </c>
    </row>
    <row r="4" spans="1:1" x14ac:dyDescent="0.4">
      <c r="A4" s="29" t="s">
        <v>238</v>
      </c>
    </row>
    <row r="5" spans="1:1" x14ac:dyDescent="0.4">
      <c r="A5" s="29" t="s">
        <v>146</v>
      </c>
    </row>
    <row r="6" spans="1:1" x14ac:dyDescent="0.4">
      <c r="A6" s="29" t="s">
        <v>328</v>
      </c>
    </row>
    <row r="8" spans="1:1" x14ac:dyDescent="0.4">
      <c r="A8" s="29" t="s">
        <v>239</v>
      </c>
    </row>
    <row r="9" spans="1:1" x14ac:dyDescent="0.4">
      <c r="A9" s="29" t="s">
        <v>240</v>
      </c>
    </row>
    <row r="10" spans="1:1" s="78" customFormat="1" x14ac:dyDescent="0.4">
      <c r="A10" s="78" t="s">
        <v>246</v>
      </c>
    </row>
    <row r="11" spans="1:1" s="78" customFormat="1" x14ac:dyDescent="0.4">
      <c r="A11" s="78" t="s">
        <v>247</v>
      </c>
    </row>
    <row r="12" spans="1:1" x14ac:dyDescent="0.4">
      <c r="A12" s="77"/>
    </row>
    <row r="13" spans="1:1" x14ac:dyDescent="0.4">
      <c r="A13" s="29" t="s">
        <v>248</v>
      </c>
    </row>
    <row r="14" spans="1:1" x14ac:dyDescent="0.4">
      <c r="A14" s="29" t="s">
        <v>240</v>
      </c>
    </row>
    <row r="15" spans="1:1" s="78" customFormat="1" x14ac:dyDescent="0.4">
      <c r="A15" s="78" t="s">
        <v>249</v>
      </c>
    </row>
    <row r="16" spans="1:1" s="78" customFormat="1" x14ac:dyDescent="0.4">
      <c r="A16" s="78" t="s">
        <v>250</v>
      </c>
    </row>
    <row r="17" spans="1:8" x14ac:dyDescent="0.4">
      <c r="A17" s="77"/>
    </row>
    <row r="18" spans="1:8" x14ac:dyDescent="0.4">
      <c r="A18" s="29" t="s">
        <v>241</v>
      </c>
    </row>
    <row r="19" spans="1:8" x14ac:dyDescent="0.4">
      <c r="A19" s="29" t="s">
        <v>242</v>
      </c>
    </row>
    <row r="20" spans="1:8" s="78" customFormat="1" x14ac:dyDescent="0.4">
      <c r="A20" s="78" t="s">
        <v>251</v>
      </c>
      <c r="B20" s="48"/>
      <c r="C20" s="48"/>
      <c r="D20" s="48"/>
      <c r="E20" s="48"/>
      <c r="F20" s="48"/>
      <c r="G20" s="48"/>
      <c r="H20" s="48"/>
    </row>
    <row r="21" spans="1:8" s="78" customFormat="1" x14ac:dyDescent="0.4">
      <c r="A21" s="78" t="s">
        <v>252</v>
      </c>
      <c r="B21" s="48"/>
      <c r="C21" s="48"/>
      <c r="D21" s="48"/>
      <c r="E21" s="48"/>
      <c r="F21" s="48"/>
      <c r="G21" s="48"/>
      <c r="H21" s="48"/>
    </row>
    <row r="22" spans="1:8" s="78" customFormat="1" x14ac:dyDescent="0.4">
      <c r="A22" s="78" t="s">
        <v>253</v>
      </c>
      <c r="B22" s="48"/>
      <c r="C22" s="48"/>
      <c r="D22" s="48"/>
      <c r="E22" s="48"/>
      <c r="F22" s="48"/>
      <c r="G22" s="48"/>
      <c r="H22" s="48"/>
    </row>
    <row r="23" spans="1:8" s="78" customFormat="1" x14ac:dyDescent="0.4">
      <c r="A23" s="48" t="s">
        <v>254</v>
      </c>
      <c r="B23" s="48"/>
      <c r="C23" s="48"/>
      <c r="D23" s="48"/>
      <c r="E23" s="48"/>
      <c r="F23" s="48"/>
      <c r="G23" s="48"/>
      <c r="H23" s="48"/>
    </row>
    <row r="24" spans="1:8" s="78" customFormat="1" x14ac:dyDescent="0.4">
      <c r="B24" s="48"/>
      <c r="C24" s="48"/>
      <c r="D24" s="48"/>
      <c r="E24" s="48"/>
      <c r="F24" s="48"/>
      <c r="G24" s="48"/>
      <c r="H24" s="48"/>
    </row>
    <row r="25" spans="1:8" s="78" customFormat="1" x14ac:dyDescent="0.4">
      <c r="A25" s="78" t="s">
        <v>255</v>
      </c>
      <c r="B25" s="48"/>
      <c r="C25" s="48"/>
      <c r="D25" s="48"/>
      <c r="E25" s="48"/>
      <c r="F25" s="48"/>
      <c r="G25" s="48"/>
      <c r="H25" s="48"/>
    </row>
    <row r="26" spans="1:8" s="78" customFormat="1" x14ac:dyDescent="0.4">
      <c r="A26" s="78" t="s">
        <v>256</v>
      </c>
      <c r="B26" s="48"/>
      <c r="C26" s="48"/>
      <c r="D26" s="48"/>
      <c r="E26" s="48"/>
      <c r="F26" s="48"/>
      <c r="G26" s="48"/>
      <c r="H26" s="48"/>
    </row>
    <row r="27" spans="1:8" s="78" customFormat="1" x14ac:dyDescent="0.4">
      <c r="A27" s="78" t="s">
        <v>257</v>
      </c>
      <c r="B27" s="48"/>
      <c r="C27" s="48"/>
      <c r="D27" s="48"/>
      <c r="E27" s="48"/>
      <c r="F27" s="48"/>
      <c r="G27" s="48"/>
      <c r="H27" s="48"/>
    </row>
    <row r="28" spans="1:8" s="78" customFormat="1" x14ac:dyDescent="0.4">
      <c r="A28" s="78" t="s">
        <v>258</v>
      </c>
      <c r="B28" s="48"/>
      <c r="C28" s="48"/>
      <c r="D28" s="48"/>
      <c r="E28" s="48"/>
      <c r="F28" s="48"/>
      <c r="G28" s="48"/>
      <c r="H28" s="48"/>
    </row>
    <row r="29" spans="1:8" s="78" customFormat="1" x14ac:dyDescent="0.4">
      <c r="A29" s="78" t="s">
        <v>259</v>
      </c>
      <c r="B29" s="48"/>
      <c r="C29" s="48"/>
      <c r="D29" s="48"/>
      <c r="E29" s="48"/>
      <c r="F29" s="48"/>
      <c r="G29" s="48"/>
      <c r="H29" s="48"/>
    </row>
    <row r="30" spans="1:8" x14ac:dyDescent="0.4">
      <c r="A30" s="216"/>
      <c r="B30" s="48"/>
      <c r="C30" s="48"/>
      <c r="D30" s="48"/>
      <c r="E30" s="48"/>
      <c r="F30" s="48"/>
      <c r="G30" s="48"/>
      <c r="H30" s="48"/>
    </row>
    <row r="31" spans="1:8" x14ac:dyDescent="0.4">
      <c r="A31" s="29" t="s">
        <v>243</v>
      </c>
    </row>
    <row r="32" spans="1:8" x14ac:dyDescent="0.4">
      <c r="A32" s="29" t="s">
        <v>244</v>
      </c>
    </row>
    <row r="33" spans="1:2" s="78" customFormat="1" x14ac:dyDescent="0.4">
      <c r="A33" s="78" t="s">
        <v>260</v>
      </c>
    </row>
    <row r="34" spans="1:2" s="78" customFormat="1" x14ac:dyDescent="0.4">
      <c r="A34" s="78" t="s">
        <v>261</v>
      </c>
      <c r="B34" s="48"/>
    </row>
    <row r="35" spans="1:2" s="78" customFormat="1" x14ac:dyDescent="0.4">
      <c r="A35" s="48" t="s">
        <v>262</v>
      </c>
      <c r="B35" s="48"/>
    </row>
    <row r="36" spans="1:2" s="78" customFormat="1" x14ac:dyDescent="0.4">
      <c r="A36" s="78" t="s">
        <v>263</v>
      </c>
      <c r="B36" s="48"/>
    </row>
    <row r="37" spans="1:2" s="78" customFormat="1" x14ac:dyDescent="0.4">
      <c r="B37" s="48"/>
    </row>
    <row r="38" spans="1:2" s="78" customFormat="1" x14ac:dyDescent="0.4">
      <c r="A38" s="78" t="s">
        <v>264</v>
      </c>
      <c r="B38" s="48"/>
    </row>
    <row r="39" spans="1:2" s="78" customFormat="1" x14ac:dyDescent="0.4">
      <c r="A39" s="79" t="s">
        <v>265</v>
      </c>
      <c r="B39" s="48"/>
    </row>
    <row r="40" spans="1:2" s="78" customFormat="1" x14ac:dyDescent="0.4">
      <c r="A40" s="79" t="s">
        <v>266</v>
      </c>
      <c r="B40" s="48"/>
    </row>
    <row r="41" spans="1:2" s="78" customFormat="1" x14ac:dyDescent="0.4">
      <c r="A41" s="79" t="s">
        <v>267</v>
      </c>
      <c r="B41" s="48"/>
    </row>
    <row r="42" spans="1:2" s="78" customFormat="1" x14ac:dyDescent="0.4">
      <c r="A42" s="78" t="s">
        <v>268</v>
      </c>
      <c r="B42" s="48"/>
    </row>
    <row r="43" spans="1:2" x14ac:dyDescent="0.4">
      <c r="A43" s="216"/>
      <c r="B43" s="4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opLeftCell="A26" workbookViewId="0">
      <selection activeCell="G28" sqref="G28"/>
    </sheetView>
  </sheetViews>
  <sheetFormatPr defaultRowHeight="26.25" x14ac:dyDescent="0.4"/>
  <cols>
    <col min="1" max="1" width="117.28515625" style="29" customWidth="1"/>
    <col min="2" max="16384" width="9.140625" style="29"/>
  </cols>
  <sheetData>
    <row r="1" spans="1:1" x14ac:dyDescent="0.4">
      <c r="A1" s="29" t="s">
        <v>269</v>
      </c>
    </row>
    <row r="2" spans="1:1" x14ac:dyDescent="0.4">
      <c r="A2" s="29" t="s">
        <v>237</v>
      </c>
    </row>
    <row r="3" spans="1:1" x14ac:dyDescent="0.4">
      <c r="A3" s="29" t="s">
        <v>270</v>
      </c>
    </row>
    <row r="5" spans="1:1" x14ac:dyDescent="0.4">
      <c r="A5" s="29" t="s">
        <v>146</v>
      </c>
    </row>
    <row r="6" spans="1:1" x14ac:dyDescent="0.4">
      <c r="A6" s="29" t="s">
        <v>289</v>
      </c>
    </row>
    <row r="8" spans="1:1" x14ac:dyDescent="0.4">
      <c r="A8" s="29" t="s">
        <v>271</v>
      </c>
    </row>
    <row r="9" spans="1:1" s="78" customFormat="1" x14ac:dyDescent="0.4"/>
    <row r="10" spans="1:1" s="78" customFormat="1" x14ac:dyDescent="0.4">
      <c r="A10" s="78" t="s">
        <v>272</v>
      </c>
    </row>
    <row r="11" spans="1:1" s="78" customFormat="1" x14ac:dyDescent="0.4">
      <c r="A11" s="78" t="s">
        <v>273</v>
      </c>
    </row>
    <row r="12" spans="1:1" x14ac:dyDescent="0.4">
      <c r="A12" s="77"/>
    </row>
    <row r="13" spans="1:1" x14ac:dyDescent="0.4">
      <c r="A13" s="29" t="s">
        <v>281</v>
      </c>
    </row>
    <row r="14" spans="1:1" s="78" customFormat="1" x14ac:dyDescent="0.4"/>
    <row r="15" spans="1:1" s="78" customFormat="1" x14ac:dyDescent="0.4">
      <c r="A15" s="78" t="s">
        <v>274</v>
      </c>
    </row>
    <row r="16" spans="1:1" s="78" customFormat="1" x14ac:dyDescent="0.4">
      <c r="A16" s="78" t="s">
        <v>275</v>
      </c>
    </row>
    <row r="17" spans="1:1" s="78" customFormat="1" x14ac:dyDescent="0.4">
      <c r="A17" s="78" t="s">
        <v>276</v>
      </c>
    </row>
    <row r="18" spans="1:1" s="78" customFormat="1" x14ac:dyDescent="0.4"/>
    <row r="19" spans="1:1" s="78" customFormat="1" x14ac:dyDescent="0.4">
      <c r="A19" s="78" t="s">
        <v>277</v>
      </c>
    </row>
    <row r="20" spans="1:1" s="78" customFormat="1" x14ac:dyDescent="0.4">
      <c r="A20" s="78" t="s">
        <v>278</v>
      </c>
    </row>
    <row r="21" spans="1:1" s="78" customFormat="1" x14ac:dyDescent="0.4">
      <c r="A21" s="78" t="s">
        <v>279</v>
      </c>
    </row>
    <row r="22" spans="1:1" s="78" customFormat="1" x14ac:dyDescent="0.4">
      <c r="A22" s="78" t="s">
        <v>280</v>
      </c>
    </row>
    <row r="23" spans="1:1" x14ac:dyDescent="0.4">
      <c r="A23" s="77"/>
    </row>
    <row r="24" spans="1:1" x14ac:dyDescent="0.4">
      <c r="A24" s="29" t="s">
        <v>288</v>
      </c>
    </row>
    <row r="25" spans="1:1" s="78" customFormat="1" x14ac:dyDescent="0.4"/>
    <row r="26" spans="1:1" s="78" customFormat="1" x14ac:dyDescent="0.4">
      <c r="A26" s="78" t="s">
        <v>282</v>
      </c>
    </row>
    <row r="27" spans="1:1" s="78" customFormat="1" x14ac:dyDescent="0.4">
      <c r="A27" s="78" t="s">
        <v>284</v>
      </c>
    </row>
    <row r="28" spans="1:1" s="48" customFormat="1" x14ac:dyDescent="0.4">
      <c r="A28" s="78" t="s">
        <v>283</v>
      </c>
    </row>
    <row r="29" spans="1:1" s="78" customFormat="1" x14ac:dyDescent="0.4">
      <c r="A29" s="48"/>
    </row>
    <row r="30" spans="1:1" s="78" customFormat="1" x14ac:dyDescent="0.4">
      <c r="A30" s="78" t="s">
        <v>277</v>
      </c>
    </row>
    <row r="31" spans="1:1" s="78" customFormat="1" x14ac:dyDescent="0.4">
      <c r="A31" s="78" t="s">
        <v>286</v>
      </c>
    </row>
    <row r="32" spans="1:1" s="78" customFormat="1" x14ac:dyDescent="0.4">
      <c r="A32" s="78" t="s">
        <v>287</v>
      </c>
    </row>
    <row r="33" spans="1:1" s="78" customFormat="1" x14ac:dyDescent="0.4">
      <c r="A33" s="78" t="s">
        <v>285</v>
      </c>
    </row>
    <row r="34" spans="1:1" x14ac:dyDescent="0.4">
      <c r="A34" s="78"/>
    </row>
    <row r="35" spans="1:1" x14ac:dyDescent="0.4">
      <c r="A35" s="48"/>
    </row>
    <row r="36" spans="1:1" x14ac:dyDescent="0.4">
      <c r="A36" s="252"/>
    </row>
    <row r="37" spans="1:1" x14ac:dyDescent="0.4">
      <c r="A37" s="48"/>
    </row>
    <row r="38" spans="1:1" x14ac:dyDescent="0.4">
      <c r="A38" s="2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workbookViewId="0">
      <selection activeCell="C1" sqref="C1"/>
    </sheetView>
  </sheetViews>
  <sheetFormatPr defaultRowHeight="15" x14ac:dyDescent="0.25"/>
  <cols>
    <col min="1" max="1" width="24.42578125" customWidth="1"/>
    <col min="2" max="2" width="49.5703125" customWidth="1"/>
    <col min="3" max="3" width="32" customWidth="1"/>
    <col min="4" max="4" width="13.28515625" bestFit="1" customWidth="1"/>
    <col min="6" max="6" width="23.5703125" customWidth="1"/>
    <col min="7" max="7" width="27.140625" customWidth="1"/>
    <col min="8" max="8" width="21" customWidth="1"/>
    <col min="9" max="9" width="20" customWidth="1"/>
    <col min="10" max="10" width="11" bestFit="1" customWidth="1"/>
  </cols>
  <sheetData>
    <row r="1" spans="1:3" s="80" customFormat="1" ht="28.5" x14ac:dyDescent="0.45">
      <c r="A1" s="80" t="s">
        <v>60</v>
      </c>
    </row>
    <row r="2" spans="1:3" s="80" customFormat="1" ht="28.5" x14ac:dyDescent="0.45">
      <c r="A2" s="80" t="s">
        <v>332</v>
      </c>
    </row>
    <row r="3" spans="1:3" s="80" customFormat="1" ht="28.5" x14ac:dyDescent="0.45">
      <c r="A3" s="80" t="s">
        <v>5</v>
      </c>
    </row>
    <row r="4" spans="1:3" s="80" customFormat="1" ht="28.5" x14ac:dyDescent="0.45">
      <c r="B4" s="80" t="s">
        <v>6</v>
      </c>
    </row>
    <row r="5" spans="1:3" s="80" customFormat="1" ht="28.5" x14ac:dyDescent="0.45"/>
    <row r="6" spans="1:3" s="80" customFormat="1" ht="28.5" x14ac:dyDescent="0.45">
      <c r="B6" s="81" t="s">
        <v>3</v>
      </c>
      <c r="C6" s="81" t="s">
        <v>4</v>
      </c>
    </row>
    <row r="7" spans="1:3" s="80" customFormat="1" ht="28.5" x14ac:dyDescent="0.45">
      <c r="A7" s="80" t="s">
        <v>0</v>
      </c>
      <c r="B7" s="82">
        <v>50000</v>
      </c>
      <c r="C7" s="83">
        <v>0.5</v>
      </c>
    </row>
    <row r="8" spans="1:3" s="80" customFormat="1" ht="28.5" x14ac:dyDescent="0.45">
      <c r="A8" s="80" t="s">
        <v>1</v>
      </c>
      <c r="B8" s="82">
        <v>25000</v>
      </c>
      <c r="C8" s="83">
        <v>0.25</v>
      </c>
    </row>
    <row r="9" spans="1:3" s="80" customFormat="1" ht="28.5" x14ac:dyDescent="0.45">
      <c r="A9" s="80" t="s">
        <v>2</v>
      </c>
      <c r="B9" s="82">
        <v>25000</v>
      </c>
      <c r="C9" s="83">
        <v>0.25</v>
      </c>
    </row>
    <row r="10" spans="1:3" s="80" customFormat="1" ht="28.5" x14ac:dyDescent="0.45">
      <c r="A10" s="80" t="s">
        <v>350</v>
      </c>
      <c r="B10" s="89">
        <v>100000</v>
      </c>
      <c r="C10" s="218">
        <v>1</v>
      </c>
    </row>
    <row r="11" spans="1:3" s="80" customFormat="1" ht="28.5" x14ac:dyDescent="0.45"/>
    <row r="12" spans="1:3" s="80" customFormat="1" ht="28.5" x14ac:dyDescent="0.45">
      <c r="A12" s="80" t="s">
        <v>333</v>
      </c>
    </row>
    <row r="13" spans="1:3" s="80" customFormat="1" ht="28.5" x14ac:dyDescent="0.45">
      <c r="A13" s="80" t="s">
        <v>61</v>
      </c>
    </row>
    <row r="14" spans="1:3" s="80" customFormat="1" ht="28.5" x14ac:dyDescent="0.45"/>
    <row r="15" spans="1:3" s="80" customFormat="1" ht="28.5" x14ac:dyDescent="0.45">
      <c r="A15" s="80" t="s">
        <v>62</v>
      </c>
    </row>
    <row r="16" spans="1:3" s="80" customFormat="1" ht="28.5" x14ac:dyDescent="0.45">
      <c r="A16" s="80" t="s">
        <v>63</v>
      </c>
    </row>
    <row r="17" spans="1:3" s="80" customFormat="1" ht="28.5" x14ac:dyDescent="0.45"/>
    <row r="18" spans="1:3" s="80" customFormat="1" ht="28.5" x14ac:dyDescent="0.45">
      <c r="A18" s="80" t="s">
        <v>11</v>
      </c>
      <c r="B18" s="84" t="s">
        <v>64</v>
      </c>
      <c r="C18" s="85">
        <v>25000</v>
      </c>
    </row>
    <row r="19" spans="1:3" s="80" customFormat="1" ht="28.5" x14ac:dyDescent="0.45">
      <c r="B19" s="84"/>
      <c r="C19" s="84"/>
    </row>
    <row r="20" spans="1:3" s="80" customFormat="1" ht="28.5" x14ac:dyDescent="0.45">
      <c r="B20" s="86" t="s">
        <v>58</v>
      </c>
      <c r="C20" s="87">
        <v>25000</v>
      </c>
    </row>
    <row r="21" spans="1:3" s="80" customFormat="1" ht="28.5" x14ac:dyDescent="0.45">
      <c r="A21" s="84" t="s">
        <v>20</v>
      </c>
    </row>
    <row r="22" spans="1:3" s="80" customFormat="1" ht="28.5" x14ac:dyDescent="0.45">
      <c r="B22" s="81" t="s">
        <v>3</v>
      </c>
      <c r="C22" s="81" t="s">
        <v>4</v>
      </c>
    </row>
    <row r="23" spans="1:3" s="80" customFormat="1" ht="28.5" x14ac:dyDescent="0.45">
      <c r="A23" s="80" t="s">
        <v>0</v>
      </c>
      <c r="B23" s="82">
        <v>75000</v>
      </c>
      <c r="C23" s="83">
        <v>0.75</v>
      </c>
    </row>
    <row r="24" spans="1:3" s="80" customFormat="1" ht="28.5" x14ac:dyDescent="0.45">
      <c r="A24" s="80" t="s">
        <v>1</v>
      </c>
      <c r="B24" s="82">
        <v>25000</v>
      </c>
      <c r="C24" s="88">
        <v>0.25</v>
      </c>
    </row>
    <row r="25" spans="1:3" s="80" customFormat="1" ht="28.5" x14ac:dyDescent="0.45">
      <c r="B25" s="82"/>
      <c r="C25" s="83"/>
    </row>
    <row r="26" spans="1:3" s="80" customFormat="1" ht="28.5" x14ac:dyDescent="0.45">
      <c r="A26" s="80" t="s">
        <v>48</v>
      </c>
      <c r="B26" s="89">
        <v>100000</v>
      </c>
      <c r="C26" s="90">
        <v>1</v>
      </c>
    </row>
    <row r="27" spans="1:3" s="80" customFormat="1" ht="28.5" x14ac:dyDescent="0.45"/>
    <row r="28" spans="1:3" s="80" customFormat="1" ht="28.5" x14ac:dyDescent="0.45"/>
    <row r="29" spans="1:3" s="80" customFormat="1" ht="28.5" x14ac:dyDescent="0.45"/>
    <row r="30" spans="1:3" s="80" customFormat="1" ht="28.5" x14ac:dyDescent="0.45"/>
    <row r="31" spans="1:3" s="80" customFormat="1" ht="28.5" x14ac:dyDescent="0.45"/>
    <row r="32" spans="1:3" s="80" customFormat="1" ht="28.5" x14ac:dyDescent="0.45"/>
    <row r="33" spans="1:3" s="80" customFormat="1" ht="28.5" x14ac:dyDescent="0.45"/>
    <row r="34" spans="1:3" s="80" customFormat="1" ht="28.5" x14ac:dyDescent="0.45">
      <c r="A34" s="80" t="s">
        <v>333</v>
      </c>
    </row>
    <row r="35" spans="1:3" s="80" customFormat="1" ht="28.5" x14ac:dyDescent="0.45">
      <c r="A35" s="80" t="s">
        <v>65</v>
      </c>
    </row>
    <row r="36" spans="1:3" s="80" customFormat="1" ht="28.5" x14ac:dyDescent="0.45"/>
    <row r="37" spans="1:3" s="80" customFormat="1" ht="28.5" x14ac:dyDescent="0.45">
      <c r="A37" s="80" t="s">
        <v>66</v>
      </c>
    </row>
    <row r="38" spans="1:3" s="80" customFormat="1" ht="28.5" x14ac:dyDescent="0.45">
      <c r="A38" s="80" t="s">
        <v>67</v>
      </c>
    </row>
    <row r="39" spans="1:3" s="80" customFormat="1" ht="28.5" x14ac:dyDescent="0.45"/>
    <row r="40" spans="1:3" s="80" customFormat="1" ht="28.5" x14ac:dyDescent="0.45">
      <c r="A40" s="80" t="s">
        <v>11</v>
      </c>
      <c r="B40" s="84" t="s">
        <v>18</v>
      </c>
      <c r="C40" s="85">
        <v>25000</v>
      </c>
    </row>
    <row r="41" spans="1:3" s="80" customFormat="1" ht="28.5" x14ac:dyDescent="0.45">
      <c r="B41" s="84"/>
      <c r="C41" s="85"/>
    </row>
    <row r="42" spans="1:3" s="80" customFormat="1" ht="28.5" x14ac:dyDescent="0.45">
      <c r="B42" s="84"/>
      <c r="C42" s="84"/>
    </row>
    <row r="43" spans="1:3" s="80" customFormat="1" ht="28.5" x14ac:dyDescent="0.45">
      <c r="B43" s="86" t="s">
        <v>68</v>
      </c>
      <c r="C43" s="87">
        <v>25000</v>
      </c>
    </row>
    <row r="44" spans="1:3" s="80" customFormat="1" ht="28.5" x14ac:dyDescent="0.45">
      <c r="A44" s="84" t="s">
        <v>19</v>
      </c>
    </row>
    <row r="45" spans="1:3" s="80" customFormat="1" ht="28.5" x14ac:dyDescent="0.45">
      <c r="B45" s="81" t="s">
        <v>3</v>
      </c>
      <c r="C45" s="81" t="s">
        <v>4</v>
      </c>
    </row>
    <row r="46" spans="1:3" s="80" customFormat="1" ht="28.5" x14ac:dyDescent="0.45">
      <c r="A46" s="80" t="s">
        <v>0</v>
      </c>
      <c r="B46" s="82">
        <v>50000</v>
      </c>
      <c r="C46" s="83">
        <v>0.5</v>
      </c>
    </row>
    <row r="47" spans="1:3" s="80" customFormat="1" ht="28.5" x14ac:dyDescent="0.45">
      <c r="A47" s="80" t="s">
        <v>1</v>
      </c>
      <c r="B47" s="82">
        <v>25000</v>
      </c>
      <c r="C47" s="88">
        <v>0.25</v>
      </c>
    </row>
    <row r="48" spans="1:3" s="80" customFormat="1" ht="28.5" x14ac:dyDescent="0.45">
      <c r="A48" s="80" t="s">
        <v>69</v>
      </c>
      <c r="B48" s="89">
        <v>25000</v>
      </c>
      <c r="C48" s="91">
        <v>0.25</v>
      </c>
    </row>
    <row r="49" spans="1:17" s="80" customFormat="1" ht="28.5" x14ac:dyDescent="0.45"/>
    <row r="50" spans="1:17" s="80" customFormat="1" ht="28.5" x14ac:dyDescent="0.45"/>
    <row r="51" spans="1:17" s="80" customFormat="1" ht="28.5" x14ac:dyDescent="0.45">
      <c r="A51" s="80" t="s">
        <v>48</v>
      </c>
      <c r="B51" s="89">
        <v>100000</v>
      </c>
      <c r="C51" s="90">
        <v>1</v>
      </c>
    </row>
    <row r="52" spans="1:17" s="80" customFormat="1" ht="28.5" x14ac:dyDescent="0.45"/>
    <row r="53" spans="1:17" s="80" customFormat="1" ht="28.5" x14ac:dyDescent="0.45"/>
    <row r="54" spans="1:17" s="80" customFormat="1" ht="28.5" x14ac:dyDescent="0.45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</row>
    <row r="55" spans="1:17" s="80" customFormat="1" ht="28.5" x14ac:dyDescent="0.45"/>
    <row r="56" spans="1:17" s="80" customFormat="1" ht="28.5" x14ac:dyDescent="0.45">
      <c r="A56" s="80" t="s">
        <v>334</v>
      </c>
    </row>
    <row r="57" spans="1:17" s="80" customFormat="1" ht="28.5" x14ac:dyDescent="0.45">
      <c r="A57" s="93" t="s">
        <v>21</v>
      </c>
    </row>
    <row r="58" spans="1:17" s="80" customFormat="1" ht="28.5" x14ac:dyDescent="0.45"/>
    <row r="59" spans="1:17" s="80" customFormat="1" ht="28.5" x14ac:dyDescent="0.45">
      <c r="A59" s="80" t="s">
        <v>70</v>
      </c>
    </row>
    <row r="60" spans="1:17" s="80" customFormat="1" ht="28.5" x14ac:dyDescent="0.45"/>
    <row r="61" spans="1:17" s="80" customFormat="1" ht="28.5" x14ac:dyDescent="0.45">
      <c r="A61" s="80" t="s">
        <v>71</v>
      </c>
    </row>
    <row r="62" spans="1:17" s="80" customFormat="1" ht="28.5" x14ac:dyDescent="0.45"/>
    <row r="63" spans="1:17" s="80" customFormat="1" ht="28.5" x14ac:dyDescent="0.45">
      <c r="B63" s="94" t="s">
        <v>24</v>
      </c>
      <c r="C63" s="95">
        <v>100000</v>
      </c>
    </row>
    <row r="64" spans="1:17" s="80" customFormat="1" ht="28.5" x14ac:dyDescent="0.45">
      <c r="B64" s="80" t="s">
        <v>25</v>
      </c>
      <c r="C64" s="94" t="s">
        <v>72</v>
      </c>
      <c r="D64" s="96">
        <v>75000</v>
      </c>
    </row>
    <row r="65" spans="1:4" s="80" customFormat="1" ht="28.5" x14ac:dyDescent="0.45">
      <c r="C65" s="94"/>
      <c r="D65" s="96"/>
    </row>
    <row r="66" spans="1:4" s="80" customFormat="1" ht="28.5" x14ac:dyDescent="0.45"/>
    <row r="67" spans="1:4" s="80" customFormat="1" ht="28.5" x14ac:dyDescent="0.45">
      <c r="A67" s="84" t="s">
        <v>29</v>
      </c>
    </row>
    <row r="68" spans="1:4" s="80" customFormat="1" ht="28.5" x14ac:dyDescent="0.45"/>
    <row r="69" spans="1:4" s="80" customFormat="1" ht="28.5" x14ac:dyDescent="0.45">
      <c r="A69" s="80" t="s">
        <v>11</v>
      </c>
      <c r="B69" s="84" t="s">
        <v>18</v>
      </c>
      <c r="C69" s="85">
        <v>25000</v>
      </c>
    </row>
    <row r="70" spans="1:4" s="80" customFormat="1" ht="28.5" x14ac:dyDescent="0.45">
      <c r="B70" s="84"/>
      <c r="C70" s="84"/>
    </row>
    <row r="71" spans="1:4" s="80" customFormat="1" ht="28.5" x14ac:dyDescent="0.45">
      <c r="B71" s="86" t="s">
        <v>30</v>
      </c>
      <c r="C71" s="87">
        <v>25000</v>
      </c>
    </row>
    <row r="72" spans="1:4" s="80" customFormat="1" ht="28.5" x14ac:dyDescent="0.45">
      <c r="A72" s="84" t="s">
        <v>19</v>
      </c>
    </row>
    <row r="73" spans="1:4" s="80" customFormat="1" ht="28.5" x14ac:dyDescent="0.45">
      <c r="B73" s="81" t="s">
        <v>3</v>
      </c>
      <c r="C73" s="81" t="s">
        <v>4</v>
      </c>
    </row>
    <row r="74" spans="1:4" s="80" customFormat="1" ht="28.5" x14ac:dyDescent="0.45">
      <c r="A74" s="80" t="s">
        <v>0</v>
      </c>
      <c r="B74" s="82">
        <v>50000</v>
      </c>
      <c r="C74" s="97">
        <v>0.66669999999999996</v>
      </c>
    </row>
    <row r="75" spans="1:4" s="80" customFormat="1" ht="28.5" x14ac:dyDescent="0.45">
      <c r="A75" s="80" t="s">
        <v>1</v>
      </c>
      <c r="B75" s="82">
        <v>25000</v>
      </c>
      <c r="C75" s="97">
        <v>0.33329999999999999</v>
      </c>
    </row>
    <row r="76" spans="1:4" s="80" customFormat="1" ht="28.5" x14ac:dyDescent="0.45">
      <c r="B76" s="82"/>
      <c r="C76" s="88"/>
    </row>
    <row r="77" spans="1:4" s="80" customFormat="1" ht="28.5" x14ac:dyDescent="0.45">
      <c r="A77" s="80" t="s">
        <v>48</v>
      </c>
      <c r="B77" s="89">
        <v>75000</v>
      </c>
      <c r="C77" s="90">
        <v>1</v>
      </c>
    </row>
    <row r="78" spans="1:4" s="80" customFormat="1" ht="28.5" x14ac:dyDescent="0.45"/>
    <row r="79" spans="1:4" s="80" customFormat="1" ht="28.5" x14ac:dyDescent="0.45"/>
    <row r="80" spans="1:4" s="80" customFormat="1" ht="28.5" x14ac:dyDescent="0.45"/>
    <row r="81" spans="1:9" s="80" customFormat="1" ht="28.5" x14ac:dyDescent="0.45"/>
    <row r="82" spans="1:9" s="80" customFormat="1" ht="28.5" x14ac:dyDescent="0.45"/>
    <row r="83" spans="1:9" s="80" customFormat="1" ht="28.5" x14ac:dyDescent="0.45">
      <c r="A83" s="80" t="s">
        <v>73</v>
      </c>
    </row>
    <row r="84" spans="1:9" s="80" customFormat="1" ht="28.5" x14ac:dyDescent="0.45">
      <c r="A84" s="80" t="s">
        <v>74</v>
      </c>
    </row>
    <row r="85" spans="1:9" s="80" customFormat="1" ht="28.5" x14ac:dyDescent="0.45">
      <c r="A85" s="80" t="s">
        <v>75</v>
      </c>
    </row>
    <row r="86" spans="1:9" s="80" customFormat="1" ht="28.5" x14ac:dyDescent="0.45"/>
    <row r="87" spans="1:9" s="80" customFormat="1" ht="28.5" x14ac:dyDescent="0.45">
      <c r="A87" s="80" t="s">
        <v>76</v>
      </c>
    </row>
    <row r="88" spans="1:9" s="80" customFormat="1" ht="28.5" x14ac:dyDescent="0.45">
      <c r="A88" s="80" t="s">
        <v>81</v>
      </c>
    </row>
    <row r="89" spans="1:9" s="80" customFormat="1" ht="28.5" x14ac:dyDescent="0.45"/>
    <row r="90" spans="1:9" s="80" customFormat="1" ht="28.5" x14ac:dyDescent="0.45">
      <c r="B90" s="94" t="s">
        <v>24</v>
      </c>
      <c r="C90" s="95">
        <v>100000</v>
      </c>
    </row>
    <row r="91" spans="1:9" s="80" customFormat="1" ht="28.5" x14ac:dyDescent="0.45">
      <c r="B91" s="80" t="s">
        <v>25</v>
      </c>
      <c r="C91" s="94" t="s">
        <v>77</v>
      </c>
      <c r="D91" s="96">
        <v>80000</v>
      </c>
      <c r="F91" s="80" t="s">
        <v>78</v>
      </c>
    </row>
    <row r="92" spans="1:9" s="80" customFormat="1" ht="28.5" x14ac:dyDescent="0.45">
      <c r="C92" s="94"/>
      <c r="D92" s="96"/>
    </row>
    <row r="93" spans="1:9" s="80" customFormat="1" ht="28.5" x14ac:dyDescent="0.45">
      <c r="C93" s="94"/>
      <c r="D93" s="96"/>
      <c r="G93" s="98" t="s">
        <v>39</v>
      </c>
      <c r="H93" s="98" t="s">
        <v>40</v>
      </c>
      <c r="I93" s="98"/>
    </row>
    <row r="94" spans="1:9" s="80" customFormat="1" ht="28.5" x14ac:dyDescent="0.45">
      <c r="B94" s="80" t="s">
        <v>79</v>
      </c>
      <c r="C94" s="94" t="s">
        <v>80</v>
      </c>
      <c r="D94" s="96">
        <v>5000</v>
      </c>
      <c r="F94" s="80" t="s">
        <v>38</v>
      </c>
      <c r="G94" s="98" t="s">
        <v>82</v>
      </c>
      <c r="H94" s="98" t="s">
        <v>82</v>
      </c>
      <c r="I94" s="98"/>
    </row>
    <row r="95" spans="1:9" s="80" customFormat="1" ht="28.5" x14ac:dyDescent="0.45">
      <c r="G95" s="89">
        <v>2500</v>
      </c>
      <c r="H95" s="89">
        <v>2500</v>
      </c>
      <c r="I95" s="98"/>
    </row>
    <row r="96" spans="1:9" s="80" customFormat="1" ht="28.5" x14ac:dyDescent="0.45">
      <c r="A96" s="84" t="s">
        <v>29</v>
      </c>
    </row>
    <row r="97" spans="1:10" s="80" customFormat="1" ht="28.5" x14ac:dyDescent="0.45"/>
    <row r="98" spans="1:10" s="80" customFormat="1" ht="28.5" x14ac:dyDescent="0.45">
      <c r="A98" s="80" t="s">
        <v>11</v>
      </c>
      <c r="B98" s="84" t="s">
        <v>47</v>
      </c>
      <c r="C98" s="85">
        <v>25000</v>
      </c>
    </row>
    <row r="99" spans="1:10" s="80" customFormat="1" ht="28.5" x14ac:dyDescent="0.45">
      <c r="B99" s="86" t="s">
        <v>83</v>
      </c>
      <c r="C99" s="87">
        <v>20000</v>
      </c>
    </row>
    <row r="100" spans="1:10" s="80" customFormat="1" ht="28.5" x14ac:dyDescent="0.45">
      <c r="B100" s="86" t="s">
        <v>45</v>
      </c>
      <c r="C100" s="87">
        <v>2500</v>
      </c>
    </row>
    <row r="101" spans="1:10" s="80" customFormat="1" ht="28.5" x14ac:dyDescent="0.45">
      <c r="B101" s="86" t="s">
        <v>46</v>
      </c>
      <c r="C101" s="99">
        <v>2500</v>
      </c>
    </row>
    <row r="102" spans="1:10" s="80" customFormat="1" ht="28.5" x14ac:dyDescent="0.45">
      <c r="B102" s="86"/>
      <c r="C102" s="87"/>
    </row>
    <row r="103" spans="1:10" s="80" customFormat="1" ht="28.5" x14ac:dyDescent="0.45">
      <c r="G103" s="80" t="s">
        <v>39</v>
      </c>
      <c r="H103" s="80" t="s">
        <v>351</v>
      </c>
      <c r="I103" s="219" t="s">
        <v>352</v>
      </c>
    </row>
    <row r="104" spans="1:10" s="80" customFormat="1" ht="28.5" x14ac:dyDescent="0.45">
      <c r="A104" s="84" t="s">
        <v>19</v>
      </c>
      <c r="G104" s="218">
        <v>0.22</v>
      </c>
      <c r="H104" s="218">
        <v>0.28000000000000003</v>
      </c>
      <c r="I104" s="220">
        <v>0.5</v>
      </c>
      <c r="J104" s="217">
        <v>1</v>
      </c>
    </row>
    <row r="105" spans="1:10" s="80" customFormat="1" ht="28.5" x14ac:dyDescent="0.45">
      <c r="B105" s="81" t="s">
        <v>3</v>
      </c>
      <c r="C105" s="81" t="s">
        <v>4</v>
      </c>
      <c r="G105" s="94">
        <v>22</v>
      </c>
      <c r="H105" s="94">
        <v>28</v>
      </c>
    </row>
    <row r="106" spans="1:10" s="80" customFormat="1" ht="28.5" x14ac:dyDescent="0.45">
      <c r="A106" s="80" t="s">
        <v>0</v>
      </c>
      <c r="B106" s="82">
        <v>52500</v>
      </c>
      <c r="C106" s="97">
        <v>0.65629999999999999</v>
      </c>
      <c r="G106" s="94" t="s">
        <v>353</v>
      </c>
      <c r="H106" s="94" t="s">
        <v>354</v>
      </c>
    </row>
    <row r="107" spans="1:10" s="80" customFormat="1" ht="28.5" x14ac:dyDescent="0.45">
      <c r="A107" s="80" t="s">
        <v>1</v>
      </c>
      <c r="B107" s="82">
        <v>27500</v>
      </c>
      <c r="C107" s="97">
        <v>0.34370000000000001</v>
      </c>
    </row>
    <row r="108" spans="1:10" s="80" customFormat="1" ht="28.5" x14ac:dyDescent="0.45">
      <c r="B108" s="82"/>
      <c r="C108" s="88"/>
    </row>
    <row r="109" spans="1:10" s="80" customFormat="1" ht="28.5" x14ac:dyDescent="0.45">
      <c r="A109" s="80" t="s">
        <v>48</v>
      </c>
      <c r="B109" s="89">
        <v>80000</v>
      </c>
      <c r="C109" s="90">
        <v>1</v>
      </c>
      <c r="F109" s="96">
        <v>10000</v>
      </c>
      <c r="G109" s="80">
        <v>4400</v>
      </c>
      <c r="H109" s="80">
        <v>5600</v>
      </c>
    </row>
    <row r="110" spans="1:10" s="80" customFormat="1" ht="28.5" x14ac:dyDescent="0.45"/>
    <row r="111" spans="1:10" s="80" customFormat="1" ht="28.5" x14ac:dyDescent="0.45"/>
    <row r="112" spans="1:10" s="80" customFormat="1" ht="28.5" x14ac:dyDescent="0.45"/>
    <row r="113" spans="1:13" s="80" customFormat="1" ht="28.5" x14ac:dyDescent="0.45"/>
    <row r="114" spans="1:13" s="80" customFormat="1" ht="28.5" x14ac:dyDescent="0.45"/>
    <row r="115" spans="1:13" s="80" customFormat="1" ht="28.5" x14ac:dyDescent="0.45"/>
    <row r="116" spans="1:13" s="80" customFormat="1" ht="28.5" x14ac:dyDescent="0.45"/>
    <row r="117" spans="1:13" s="80" customFormat="1" ht="28.5" x14ac:dyDescent="0.45">
      <c r="A117" s="80" t="s">
        <v>84</v>
      </c>
    </row>
    <row r="118" spans="1:13" s="80" customFormat="1" ht="28.5" x14ac:dyDescent="0.45">
      <c r="A118" s="80" t="s">
        <v>85</v>
      </c>
    </row>
    <row r="119" spans="1:13" s="80" customFormat="1" ht="28.5" x14ac:dyDescent="0.45">
      <c r="A119" s="80" t="s">
        <v>86</v>
      </c>
    </row>
    <row r="120" spans="1:13" s="80" customFormat="1" ht="28.5" x14ac:dyDescent="0.45"/>
    <row r="121" spans="1:13" s="80" customFormat="1" ht="28.5" x14ac:dyDescent="0.45">
      <c r="A121" s="80" t="s">
        <v>121</v>
      </c>
    </row>
    <row r="122" spans="1:13" s="80" customFormat="1" ht="28.5" x14ac:dyDescent="0.45">
      <c r="A122" s="80" t="s">
        <v>81</v>
      </c>
    </row>
    <row r="123" spans="1:13" s="80" customFormat="1" ht="28.5" x14ac:dyDescent="0.45"/>
    <row r="124" spans="1:13" s="80" customFormat="1" ht="28.5" x14ac:dyDescent="0.45">
      <c r="B124" s="94" t="s">
        <v>24</v>
      </c>
      <c r="C124" s="95">
        <v>100000</v>
      </c>
    </row>
    <row r="125" spans="1:13" s="80" customFormat="1" ht="28.5" x14ac:dyDescent="0.45">
      <c r="B125" s="80" t="s">
        <v>25</v>
      </c>
      <c r="C125" s="94" t="s">
        <v>87</v>
      </c>
      <c r="D125" s="96">
        <v>65000</v>
      </c>
      <c r="M125" s="100"/>
    </row>
    <row r="126" spans="1:13" s="80" customFormat="1" ht="28.5" x14ac:dyDescent="0.45">
      <c r="C126" s="94"/>
      <c r="D126" s="96"/>
    </row>
    <row r="127" spans="1:13" s="80" customFormat="1" ht="28.5" x14ac:dyDescent="0.45">
      <c r="C127" s="94"/>
      <c r="D127" s="96"/>
      <c r="G127" s="98" t="s">
        <v>39</v>
      </c>
      <c r="H127" s="98" t="s">
        <v>40</v>
      </c>
      <c r="I127" s="98"/>
    </row>
    <row r="128" spans="1:13" s="80" customFormat="1" ht="28.5" x14ac:dyDescent="0.45">
      <c r="B128" s="80" t="s">
        <v>88</v>
      </c>
      <c r="C128" s="94" t="s">
        <v>89</v>
      </c>
      <c r="D128" s="96">
        <v>10000</v>
      </c>
      <c r="F128" s="80" t="s">
        <v>38</v>
      </c>
      <c r="G128" s="98" t="s">
        <v>90</v>
      </c>
      <c r="H128" s="98" t="s">
        <v>90</v>
      </c>
      <c r="I128" s="98"/>
    </row>
    <row r="129" spans="1:9" s="80" customFormat="1" ht="28.5" x14ac:dyDescent="0.45">
      <c r="G129" s="89">
        <v>5000</v>
      </c>
      <c r="H129" s="89">
        <v>5000</v>
      </c>
      <c r="I129" s="89"/>
    </row>
    <row r="130" spans="1:9" s="80" customFormat="1" ht="28.5" x14ac:dyDescent="0.45">
      <c r="A130" s="84" t="s">
        <v>29</v>
      </c>
    </row>
    <row r="131" spans="1:9" s="80" customFormat="1" ht="28.5" x14ac:dyDescent="0.45"/>
    <row r="132" spans="1:9" s="80" customFormat="1" ht="28.5" x14ac:dyDescent="0.45">
      <c r="A132" s="80" t="s">
        <v>11</v>
      </c>
      <c r="B132" s="84" t="s">
        <v>18</v>
      </c>
      <c r="C132" s="85">
        <v>25000</v>
      </c>
    </row>
    <row r="133" spans="1:9" s="80" customFormat="1" ht="28.5" x14ac:dyDescent="0.45">
      <c r="B133" s="101" t="s">
        <v>58</v>
      </c>
      <c r="C133" s="85">
        <v>5000</v>
      </c>
    </row>
    <row r="134" spans="1:9" s="80" customFormat="1" ht="28.5" x14ac:dyDescent="0.45">
      <c r="B134" s="102" t="s">
        <v>46</v>
      </c>
      <c r="C134" s="85">
        <v>5000</v>
      </c>
    </row>
    <row r="135" spans="1:9" s="80" customFormat="1" ht="28.5" x14ac:dyDescent="0.45">
      <c r="B135" s="102"/>
      <c r="C135" s="85"/>
    </row>
    <row r="136" spans="1:9" s="80" customFormat="1" ht="28.5" x14ac:dyDescent="0.45">
      <c r="B136" s="86" t="s">
        <v>30</v>
      </c>
      <c r="C136" s="87">
        <v>35000</v>
      </c>
    </row>
    <row r="137" spans="1:9" s="80" customFormat="1" ht="28.5" x14ac:dyDescent="0.45"/>
    <row r="138" spans="1:9" s="80" customFormat="1" ht="28.5" x14ac:dyDescent="0.45">
      <c r="A138" s="84" t="s">
        <v>19</v>
      </c>
    </row>
    <row r="139" spans="1:9" s="80" customFormat="1" ht="28.5" x14ac:dyDescent="0.45">
      <c r="B139" s="81" t="s">
        <v>3</v>
      </c>
      <c r="C139" s="81" t="s">
        <v>4</v>
      </c>
    </row>
    <row r="140" spans="1:9" s="80" customFormat="1" ht="28.5" x14ac:dyDescent="0.45">
      <c r="A140" s="80" t="s">
        <v>0</v>
      </c>
      <c r="B140" s="82">
        <v>45000</v>
      </c>
      <c r="C140" s="97">
        <v>0.69230000000000003</v>
      </c>
    </row>
    <row r="141" spans="1:9" s="80" customFormat="1" ht="28.5" x14ac:dyDescent="0.45">
      <c r="A141" s="80" t="s">
        <v>1</v>
      </c>
      <c r="B141" s="82">
        <v>20000</v>
      </c>
      <c r="C141" s="97">
        <v>0.30769999999999997</v>
      </c>
    </row>
    <row r="142" spans="1:9" s="80" customFormat="1" ht="28.5" x14ac:dyDescent="0.45">
      <c r="B142" s="82"/>
      <c r="C142" s="88"/>
    </row>
    <row r="143" spans="1:9" s="80" customFormat="1" ht="28.5" x14ac:dyDescent="0.45">
      <c r="A143" s="80" t="s">
        <v>48</v>
      </c>
      <c r="B143" s="89">
        <v>65000</v>
      </c>
      <c r="C143" s="90">
        <v>1</v>
      </c>
    </row>
    <row r="144" spans="1:9" s="80" customFormat="1" ht="28.5" x14ac:dyDescent="0.45"/>
    <row r="145" s="80" customFormat="1" ht="28.5" x14ac:dyDescent="0.45"/>
    <row r="146" s="80" customFormat="1" ht="28.5" x14ac:dyDescent="0.4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3" sqref="G3"/>
    </sheetView>
  </sheetViews>
  <sheetFormatPr defaultRowHeight="15" x14ac:dyDescent="0.25"/>
  <sheetData>
    <row r="1" spans="1:1" ht="41.25" x14ac:dyDescent="0.25">
      <c r="A1" s="177" t="s">
        <v>336</v>
      </c>
    </row>
    <row r="3" spans="1:1" ht="29.25" x14ac:dyDescent="0.25">
      <c r="A3" s="178" t="s">
        <v>337</v>
      </c>
    </row>
    <row r="5" spans="1:1" ht="29.25" x14ac:dyDescent="0.25">
      <c r="A5" s="178" t="s">
        <v>338</v>
      </c>
    </row>
    <row r="6" spans="1:1" s="30" customFormat="1" ht="23.25" x14ac:dyDescent="0.35">
      <c r="A6" s="179" t="s">
        <v>339</v>
      </c>
    </row>
    <row r="7" spans="1:1" s="30" customFormat="1" ht="23.25" x14ac:dyDescent="0.35">
      <c r="A7" s="179" t="s">
        <v>340</v>
      </c>
    </row>
    <row r="8" spans="1:1" s="30" customFormat="1" ht="23.25" x14ac:dyDescent="0.35">
      <c r="A8" s="179" t="s">
        <v>341</v>
      </c>
    </row>
    <row r="9" spans="1:1" s="30" customFormat="1" ht="23.25" x14ac:dyDescent="0.35">
      <c r="A9" s="179" t="s">
        <v>342</v>
      </c>
    </row>
    <row r="10" spans="1:1" s="30" customFormat="1" ht="23.25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opLeftCell="F28" workbookViewId="0">
      <selection activeCell="V47" sqref="V47"/>
    </sheetView>
  </sheetViews>
  <sheetFormatPr defaultRowHeight="23.25" x14ac:dyDescent="0.35"/>
  <cols>
    <col min="1" max="1" width="45.5703125" style="30" customWidth="1"/>
    <col min="2" max="2" width="15.7109375" style="30" customWidth="1"/>
    <col min="3" max="3" width="1.7109375" style="30" customWidth="1"/>
    <col min="4" max="4" width="57" style="30" customWidth="1"/>
    <col min="5" max="5" width="14.140625" style="30" customWidth="1"/>
    <col min="6" max="6" width="1.85546875" style="30" customWidth="1"/>
    <col min="7" max="7" width="7.42578125" style="30" customWidth="1"/>
    <col min="8" max="9" width="10.7109375" style="103" bestFit="1" customWidth="1"/>
    <col min="10" max="10" width="19.42578125" style="103" customWidth="1"/>
    <col min="11" max="11" width="8.28515625" style="103" customWidth="1"/>
    <col min="12" max="12" width="6" style="103" customWidth="1"/>
    <col min="13" max="14" width="10.7109375" style="103" bestFit="1" customWidth="1"/>
    <col min="15" max="15" width="7" style="30" customWidth="1"/>
    <col min="16" max="21" width="9.140625" style="30"/>
    <col min="22" max="22" width="16.42578125" style="30" customWidth="1"/>
    <col min="23" max="16384" width="9.140625" style="30"/>
  </cols>
  <sheetData>
    <row r="1" spans="1:15" ht="24" thickBot="1" x14ac:dyDescent="0.4"/>
    <row r="2" spans="1:15" x14ac:dyDescent="0.35">
      <c r="A2" s="104"/>
      <c r="B2" s="105"/>
      <c r="C2" s="105"/>
      <c r="D2" s="105"/>
      <c r="E2" s="106"/>
      <c r="G2" s="107"/>
      <c r="H2" s="279" t="s">
        <v>30</v>
      </c>
      <c r="I2" s="279"/>
      <c r="J2" s="108"/>
      <c r="K2" s="109"/>
      <c r="L2" s="110"/>
      <c r="M2" s="279" t="s">
        <v>94</v>
      </c>
      <c r="N2" s="279"/>
      <c r="O2" s="111"/>
    </row>
    <row r="3" spans="1:15" ht="24" thickBot="1" x14ac:dyDescent="0.4">
      <c r="A3" s="112" t="s">
        <v>93</v>
      </c>
      <c r="B3" s="113"/>
      <c r="C3" s="113"/>
      <c r="D3" s="113" t="s">
        <v>99</v>
      </c>
      <c r="E3" s="114"/>
      <c r="G3" s="115"/>
      <c r="H3" s="116" t="s">
        <v>107</v>
      </c>
      <c r="I3" s="117" t="s">
        <v>108</v>
      </c>
      <c r="J3" s="118"/>
      <c r="K3" s="109"/>
      <c r="L3" s="119"/>
      <c r="M3" s="116" t="s">
        <v>107</v>
      </c>
      <c r="N3" s="117" t="s">
        <v>108</v>
      </c>
      <c r="O3" s="120"/>
    </row>
    <row r="4" spans="1:15" x14ac:dyDescent="0.35">
      <c r="A4" s="112" t="s">
        <v>30</v>
      </c>
      <c r="B4" s="113">
        <v>5000</v>
      </c>
      <c r="C4" s="113"/>
      <c r="D4" s="113" t="s">
        <v>101</v>
      </c>
      <c r="E4" s="114">
        <v>15000</v>
      </c>
      <c r="G4" s="115"/>
      <c r="H4" s="121">
        <v>5000</v>
      </c>
      <c r="I4" s="122"/>
      <c r="J4" s="118"/>
      <c r="K4" s="109"/>
      <c r="L4" s="119"/>
      <c r="M4" s="121">
        <v>15000</v>
      </c>
      <c r="N4" s="122"/>
      <c r="O4" s="120"/>
    </row>
    <row r="5" spans="1:15" x14ac:dyDescent="0.35">
      <c r="A5" s="112" t="s">
        <v>94</v>
      </c>
      <c r="B5" s="113">
        <v>15000</v>
      </c>
      <c r="C5" s="113"/>
      <c r="D5" s="113" t="s">
        <v>100</v>
      </c>
      <c r="E5" s="114">
        <v>16000</v>
      </c>
      <c r="G5" s="221"/>
      <c r="H5" s="148">
        <v>75000</v>
      </c>
      <c r="I5" s="223"/>
      <c r="J5" s="118"/>
      <c r="K5" s="109"/>
      <c r="L5" s="272"/>
      <c r="M5" s="224"/>
      <c r="N5" s="150">
        <v>15000</v>
      </c>
      <c r="O5" s="120"/>
    </row>
    <row r="6" spans="1:15" x14ac:dyDescent="0.35">
      <c r="A6" s="112" t="s">
        <v>95</v>
      </c>
      <c r="B6" s="113">
        <v>18000</v>
      </c>
      <c r="C6" s="113"/>
      <c r="D6" s="113" t="s">
        <v>102</v>
      </c>
      <c r="E6" s="114"/>
      <c r="G6" s="221"/>
      <c r="H6" s="224"/>
      <c r="I6" s="150">
        <v>31000</v>
      </c>
      <c r="J6" s="118"/>
      <c r="K6" s="109"/>
      <c r="L6" s="272"/>
      <c r="M6" s="148">
        <v>0</v>
      </c>
      <c r="N6" s="151">
        <v>0</v>
      </c>
      <c r="O6" s="120"/>
    </row>
    <row r="7" spans="1:15" x14ac:dyDescent="0.35">
      <c r="A7" s="112"/>
      <c r="B7" s="113"/>
      <c r="C7" s="113"/>
      <c r="D7" s="113"/>
      <c r="E7" s="114"/>
      <c r="G7" s="144" t="s">
        <v>128</v>
      </c>
      <c r="H7" s="268">
        <v>49000</v>
      </c>
      <c r="I7" s="227"/>
      <c r="J7" s="118"/>
      <c r="K7" s="109"/>
      <c r="L7" s="272"/>
      <c r="M7" s="222"/>
      <c r="N7" s="223"/>
      <c r="O7" s="120"/>
    </row>
    <row r="8" spans="1:15" x14ac:dyDescent="0.35">
      <c r="A8" s="112"/>
      <c r="B8" s="113"/>
      <c r="C8" s="113"/>
      <c r="D8" s="113"/>
      <c r="E8" s="114"/>
      <c r="G8" s="221"/>
      <c r="H8" s="226"/>
      <c r="I8" s="269">
        <v>49000</v>
      </c>
      <c r="J8" s="118"/>
      <c r="K8" s="109"/>
      <c r="L8" s="119"/>
      <c r="M8" s="121"/>
      <c r="N8" s="123"/>
      <c r="O8" s="120"/>
    </row>
    <row r="9" spans="1:15" ht="24" thickBot="1" x14ac:dyDescent="0.4">
      <c r="A9" s="112" t="s">
        <v>96</v>
      </c>
      <c r="B9" s="126">
        <v>35000</v>
      </c>
      <c r="C9" s="113"/>
      <c r="D9" s="113" t="s">
        <v>103</v>
      </c>
      <c r="E9" s="114">
        <v>15000</v>
      </c>
      <c r="G9" s="228"/>
      <c r="H9" s="154">
        <v>0</v>
      </c>
      <c r="I9" s="155">
        <v>0</v>
      </c>
      <c r="J9" s="130"/>
      <c r="K9" s="109"/>
      <c r="L9" s="131"/>
      <c r="M9" s="128"/>
      <c r="N9" s="129"/>
      <c r="O9" s="132"/>
    </row>
    <row r="10" spans="1:15" ht="24" thickBot="1" x14ac:dyDescent="0.4">
      <c r="A10" s="28" t="s">
        <v>97</v>
      </c>
      <c r="B10" s="126">
        <v>-8000</v>
      </c>
      <c r="C10" s="113"/>
      <c r="D10" s="113" t="s">
        <v>104</v>
      </c>
      <c r="E10" s="114">
        <v>17800</v>
      </c>
      <c r="G10" s="133"/>
      <c r="H10" s="109"/>
      <c r="I10" s="109"/>
      <c r="J10" s="109"/>
      <c r="K10" s="109"/>
      <c r="L10" s="109"/>
      <c r="M10" s="109"/>
      <c r="N10" s="109"/>
      <c r="O10" s="133"/>
    </row>
    <row r="11" spans="1:15" x14ac:dyDescent="0.35">
      <c r="A11" s="112"/>
      <c r="B11" s="113"/>
      <c r="C11" s="113"/>
      <c r="D11" s="113" t="s">
        <v>105</v>
      </c>
      <c r="E11" s="114">
        <v>1200</v>
      </c>
      <c r="G11" s="107"/>
      <c r="H11" s="279" t="s">
        <v>95</v>
      </c>
      <c r="I11" s="279"/>
      <c r="J11" s="108"/>
      <c r="K11" s="109"/>
      <c r="L11" s="110"/>
      <c r="M11" s="279" t="s">
        <v>96</v>
      </c>
      <c r="N11" s="279"/>
      <c r="O11" s="111"/>
    </row>
    <row r="12" spans="1:15" ht="24" thickBot="1" x14ac:dyDescent="0.4">
      <c r="A12" s="134" t="s">
        <v>98</v>
      </c>
      <c r="B12" s="135">
        <v>65000</v>
      </c>
      <c r="C12" s="135"/>
      <c r="D12" s="135" t="s">
        <v>106</v>
      </c>
      <c r="E12" s="136">
        <v>65000</v>
      </c>
      <c r="G12" s="115"/>
      <c r="H12" s="116" t="s">
        <v>107</v>
      </c>
      <c r="I12" s="117" t="s">
        <v>108</v>
      </c>
      <c r="J12" s="118"/>
      <c r="K12" s="109"/>
      <c r="L12" s="119"/>
      <c r="M12" s="116" t="s">
        <v>107</v>
      </c>
      <c r="N12" s="117" t="s">
        <v>108</v>
      </c>
      <c r="O12" s="120"/>
    </row>
    <row r="13" spans="1:15" x14ac:dyDescent="0.35">
      <c r="G13" s="115"/>
      <c r="H13" s="121">
        <v>18000</v>
      </c>
      <c r="I13" s="122"/>
      <c r="J13" s="118"/>
      <c r="K13" s="109"/>
      <c r="L13" s="119"/>
      <c r="M13" s="121">
        <v>35000</v>
      </c>
      <c r="N13" s="122"/>
      <c r="O13" s="120"/>
    </row>
    <row r="14" spans="1:15" x14ac:dyDescent="0.35">
      <c r="A14" s="137" t="s">
        <v>110</v>
      </c>
      <c r="G14" s="221"/>
      <c r="H14" s="224"/>
      <c r="I14" s="150">
        <v>18000</v>
      </c>
      <c r="J14" s="118"/>
      <c r="K14" s="109"/>
      <c r="L14" s="272"/>
      <c r="M14" s="267"/>
      <c r="N14" s="150">
        <v>35000</v>
      </c>
      <c r="O14" s="120"/>
    </row>
    <row r="15" spans="1:15" x14ac:dyDescent="0.35">
      <c r="A15" s="137" t="s">
        <v>111</v>
      </c>
      <c r="G15" s="221"/>
      <c r="H15" s="148">
        <v>0</v>
      </c>
      <c r="I15" s="151">
        <v>0</v>
      </c>
      <c r="J15" s="118"/>
      <c r="K15" s="109"/>
      <c r="L15" s="272"/>
      <c r="M15" s="148">
        <v>0</v>
      </c>
      <c r="N15" s="151">
        <v>0</v>
      </c>
      <c r="O15" s="120"/>
    </row>
    <row r="16" spans="1:15" ht="24" thickBot="1" x14ac:dyDescent="0.4">
      <c r="A16" s="137" t="s">
        <v>112</v>
      </c>
      <c r="G16" s="115"/>
      <c r="H16" s="121"/>
      <c r="I16" s="123"/>
      <c r="J16" s="118"/>
      <c r="K16" s="109"/>
      <c r="L16" s="131"/>
      <c r="M16" s="128"/>
      <c r="N16" s="129"/>
      <c r="O16" s="132"/>
    </row>
    <row r="17" spans="1:15" x14ac:dyDescent="0.35">
      <c r="G17" s="115"/>
      <c r="H17" s="121"/>
      <c r="I17" s="123"/>
      <c r="J17" s="118"/>
      <c r="K17" s="109"/>
      <c r="L17" s="138"/>
      <c r="M17" s="138"/>
      <c r="N17" s="138"/>
      <c r="O17" s="139"/>
    </row>
    <row r="18" spans="1:15" x14ac:dyDescent="0.35">
      <c r="A18" s="137" t="s">
        <v>113</v>
      </c>
      <c r="G18" s="115"/>
      <c r="H18" s="121"/>
      <c r="I18" s="123"/>
      <c r="J18" s="118"/>
      <c r="K18" s="109"/>
      <c r="L18" s="138"/>
      <c r="M18" s="138"/>
      <c r="N18" s="138"/>
      <c r="O18" s="139"/>
    </row>
    <row r="19" spans="1:15" ht="24" thickBot="1" x14ac:dyDescent="0.4">
      <c r="A19" s="137" t="s">
        <v>114</v>
      </c>
      <c r="B19" s="232"/>
      <c r="G19" s="127"/>
      <c r="H19" s="128"/>
      <c r="I19" s="129"/>
      <c r="J19" s="130"/>
      <c r="K19" s="109"/>
      <c r="L19" s="138"/>
      <c r="M19" s="138"/>
      <c r="N19" s="138"/>
      <c r="O19" s="139"/>
    </row>
    <row r="20" spans="1:15" ht="24" thickBot="1" x14ac:dyDescent="0.4">
      <c r="A20" s="140" t="s">
        <v>30</v>
      </c>
      <c r="B20" s="140">
        <v>75000</v>
      </c>
      <c r="C20" s="141"/>
      <c r="D20" s="140"/>
      <c r="G20" s="133"/>
      <c r="H20" s="109"/>
      <c r="I20" s="109"/>
      <c r="J20" s="109"/>
      <c r="K20" s="109"/>
      <c r="L20" s="109"/>
      <c r="M20" s="109"/>
      <c r="N20" s="109"/>
      <c r="O20" s="133"/>
    </row>
    <row r="21" spans="1:15" x14ac:dyDescent="0.35">
      <c r="A21" s="140" t="s">
        <v>122</v>
      </c>
      <c r="B21" s="140">
        <v>8000</v>
      </c>
      <c r="C21" s="141"/>
      <c r="D21" s="140"/>
      <c r="G21" s="283" t="s">
        <v>109</v>
      </c>
      <c r="H21" s="284"/>
      <c r="I21" s="284"/>
      <c r="J21" s="285"/>
      <c r="K21" s="109"/>
      <c r="L21" s="110"/>
      <c r="M21" s="279" t="s">
        <v>101</v>
      </c>
      <c r="N21" s="279"/>
      <c r="O21" s="111"/>
    </row>
    <row r="22" spans="1:15" ht="24" thickBot="1" x14ac:dyDescent="0.4">
      <c r="A22" s="140"/>
      <c r="B22" s="140"/>
      <c r="C22" s="141"/>
      <c r="D22" s="142" t="s">
        <v>94</v>
      </c>
      <c r="E22" s="143">
        <v>15000</v>
      </c>
      <c r="G22" s="144"/>
      <c r="H22" s="145" t="s">
        <v>107</v>
      </c>
      <c r="I22" s="146" t="s">
        <v>108</v>
      </c>
      <c r="J22" s="147"/>
      <c r="K22" s="109"/>
      <c r="L22" s="119"/>
      <c r="M22" s="116" t="s">
        <v>107</v>
      </c>
      <c r="N22" s="117" t="s">
        <v>108</v>
      </c>
      <c r="O22" s="120"/>
    </row>
    <row r="23" spans="1:15" x14ac:dyDescent="0.35">
      <c r="A23" s="142"/>
      <c r="B23" s="141"/>
      <c r="C23" s="141"/>
      <c r="D23" s="142" t="s">
        <v>95</v>
      </c>
      <c r="E23" s="142">
        <v>18000</v>
      </c>
      <c r="G23" s="144"/>
      <c r="H23" s="148"/>
      <c r="I23" s="149">
        <v>8000</v>
      </c>
      <c r="J23" s="147"/>
      <c r="K23" s="109"/>
      <c r="L23" s="119"/>
      <c r="M23" s="121"/>
      <c r="N23" s="122">
        <v>15000</v>
      </c>
      <c r="O23" s="120"/>
    </row>
    <row r="24" spans="1:15" x14ac:dyDescent="0.35">
      <c r="A24" s="142"/>
      <c r="B24" s="141"/>
      <c r="C24" s="141"/>
      <c r="D24" s="142" t="s">
        <v>96</v>
      </c>
      <c r="E24" s="142">
        <v>35000</v>
      </c>
      <c r="G24" s="221"/>
      <c r="H24" s="267">
        <v>8000</v>
      </c>
      <c r="I24" s="225"/>
      <c r="J24" s="147"/>
      <c r="K24" s="109"/>
      <c r="L24" s="272"/>
      <c r="M24" s="267">
        <v>15000</v>
      </c>
      <c r="N24" s="225"/>
      <c r="O24" s="120"/>
    </row>
    <row r="25" spans="1:15" x14ac:dyDescent="0.35">
      <c r="A25" s="142"/>
      <c r="B25" s="141"/>
      <c r="C25" s="141"/>
      <c r="D25" s="142" t="s">
        <v>133</v>
      </c>
      <c r="E25" s="142">
        <v>15000</v>
      </c>
      <c r="G25" s="144"/>
      <c r="H25" s="148">
        <v>0</v>
      </c>
      <c r="I25" s="151">
        <v>0</v>
      </c>
      <c r="J25" s="147"/>
      <c r="K25" s="109"/>
      <c r="L25" s="272"/>
      <c r="M25" s="148">
        <v>0</v>
      </c>
      <c r="N25" s="151">
        <v>0</v>
      </c>
      <c r="O25" s="120"/>
    </row>
    <row r="26" spans="1:15" ht="24" thickBot="1" x14ac:dyDescent="0.4">
      <c r="D26" s="142"/>
      <c r="E26" s="152"/>
      <c r="G26" s="153"/>
      <c r="H26" s="154"/>
      <c r="I26" s="155"/>
      <c r="J26" s="156"/>
      <c r="K26" s="109"/>
      <c r="L26" s="273"/>
      <c r="M26" s="229"/>
      <c r="N26" s="270"/>
      <c r="O26" s="132"/>
    </row>
    <row r="27" spans="1:15" ht="24" thickBot="1" x14ac:dyDescent="0.4">
      <c r="D27" s="143"/>
      <c r="E27" s="141"/>
      <c r="G27" s="133"/>
      <c r="H27" s="109"/>
      <c r="I27" s="109"/>
      <c r="J27" s="109"/>
      <c r="K27" s="109"/>
      <c r="L27" s="109"/>
      <c r="M27" s="109"/>
      <c r="N27" s="109"/>
      <c r="O27" s="133"/>
    </row>
    <row r="28" spans="1:15" x14ac:dyDescent="0.35">
      <c r="G28" s="280" t="s">
        <v>100</v>
      </c>
      <c r="H28" s="281"/>
      <c r="I28" s="281"/>
      <c r="J28" s="282"/>
      <c r="K28" s="109"/>
      <c r="L28" s="110"/>
      <c r="M28" s="279" t="str">
        <f>D9</f>
        <v>Arnet Capital</v>
      </c>
      <c r="N28" s="286"/>
      <c r="O28" s="111"/>
    </row>
    <row r="29" spans="1:15" ht="24" thickBot="1" x14ac:dyDescent="0.4">
      <c r="A29" s="50" t="s">
        <v>115</v>
      </c>
      <c r="G29" s="115"/>
      <c r="H29" s="116" t="s">
        <v>107</v>
      </c>
      <c r="I29" s="117" t="s">
        <v>108</v>
      </c>
      <c r="J29" s="118"/>
      <c r="K29" s="109"/>
      <c r="L29" s="119"/>
      <c r="M29" s="117" t="s">
        <v>107</v>
      </c>
      <c r="N29" s="157" t="s">
        <v>108</v>
      </c>
      <c r="O29" s="120"/>
    </row>
    <row r="30" spans="1:15" x14ac:dyDescent="0.35">
      <c r="A30" s="140"/>
      <c r="B30" s="140"/>
      <c r="G30" s="115"/>
      <c r="H30" s="121"/>
      <c r="I30" s="122">
        <v>16000</v>
      </c>
      <c r="J30" s="118"/>
      <c r="K30" s="109"/>
      <c r="L30" s="119"/>
      <c r="M30" s="121"/>
      <c r="N30" s="122">
        <v>15000</v>
      </c>
      <c r="O30" s="120"/>
    </row>
    <row r="31" spans="1:15" x14ac:dyDescent="0.35">
      <c r="A31" s="140" t="s">
        <v>133</v>
      </c>
      <c r="B31" s="140">
        <v>15000</v>
      </c>
      <c r="G31" s="221"/>
      <c r="H31" s="267">
        <v>16000</v>
      </c>
      <c r="I31" s="225"/>
      <c r="J31" s="118"/>
      <c r="K31" s="109"/>
      <c r="L31" s="272"/>
      <c r="M31" s="224"/>
      <c r="N31" s="150">
        <v>7500</v>
      </c>
      <c r="O31" s="230"/>
    </row>
    <row r="32" spans="1:15" x14ac:dyDescent="0.35">
      <c r="D32" s="142"/>
      <c r="E32" s="142"/>
      <c r="G32" s="221"/>
      <c r="H32" s="148">
        <v>0</v>
      </c>
      <c r="I32" s="151">
        <v>0</v>
      </c>
      <c r="J32" s="118"/>
      <c r="K32" s="109"/>
      <c r="L32" s="272"/>
      <c r="M32" s="222"/>
      <c r="N32" s="151">
        <v>22500</v>
      </c>
      <c r="O32" s="274" t="s">
        <v>128</v>
      </c>
    </row>
    <row r="33" spans="1:22" ht="24" thickBot="1" x14ac:dyDescent="0.4">
      <c r="D33" s="142" t="s">
        <v>124</v>
      </c>
      <c r="E33" s="142">
        <v>7500</v>
      </c>
      <c r="G33" s="127"/>
      <c r="H33" s="128"/>
      <c r="I33" s="129"/>
      <c r="J33" s="130"/>
      <c r="K33" s="109"/>
      <c r="L33" s="272"/>
      <c r="M33" s="267">
        <v>22500</v>
      </c>
      <c r="N33" s="150"/>
      <c r="O33" s="230"/>
    </row>
    <row r="34" spans="1:22" ht="24" thickBot="1" x14ac:dyDescent="0.4">
      <c r="D34" s="142" t="s">
        <v>125</v>
      </c>
      <c r="E34" s="142">
        <v>5000</v>
      </c>
      <c r="G34" s="139"/>
      <c r="H34" s="138"/>
      <c r="I34" s="138"/>
      <c r="J34" s="138"/>
      <c r="K34" s="109"/>
      <c r="L34" s="272"/>
      <c r="M34" s="148">
        <v>0</v>
      </c>
      <c r="N34" s="151">
        <v>0</v>
      </c>
      <c r="O34" s="230"/>
    </row>
    <row r="35" spans="1:22" x14ac:dyDescent="0.35">
      <c r="D35" s="143" t="s">
        <v>105</v>
      </c>
      <c r="E35" s="143">
        <v>2500</v>
      </c>
      <c r="G35" s="107"/>
      <c r="H35" s="279" t="str">
        <f>D10</f>
        <v>Carey Capital</v>
      </c>
      <c r="I35" s="279"/>
      <c r="J35" s="108"/>
      <c r="K35" s="109"/>
      <c r="L35" s="119"/>
      <c r="M35" s="148"/>
      <c r="N35" s="151"/>
      <c r="O35" s="120"/>
    </row>
    <row r="36" spans="1:22" ht="24" thickBot="1" x14ac:dyDescent="0.4">
      <c r="A36" s="50" t="s">
        <v>116</v>
      </c>
      <c r="G36" s="115"/>
      <c r="H36" s="117" t="s">
        <v>107</v>
      </c>
      <c r="I36" s="157" t="s">
        <v>108</v>
      </c>
      <c r="J36" s="118"/>
      <c r="K36" s="109"/>
      <c r="L36" s="119"/>
      <c r="M36" s="121"/>
      <c r="N36" s="123"/>
      <c r="O36" s="120"/>
    </row>
    <row r="37" spans="1:22" ht="24" thickBot="1" x14ac:dyDescent="0.4">
      <c r="A37" s="158"/>
      <c r="B37" s="158"/>
      <c r="G37" s="115"/>
      <c r="H37" s="121"/>
      <c r="I37" s="122">
        <v>17800</v>
      </c>
      <c r="J37" s="118"/>
      <c r="K37" s="109"/>
      <c r="L37" s="131"/>
      <c r="M37" s="128"/>
      <c r="N37" s="129"/>
      <c r="O37" s="132"/>
    </row>
    <row r="38" spans="1:22" ht="24" thickBot="1" x14ac:dyDescent="0.4">
      <c r="A38" s="152" t="s">
        <v>126</v>
      </c>
      <c r="B38" s="152">
        <v>15000</v>
      </c>
      <c r="G38" s="221"/>
      <c r="H38" s="224"/>
      <c r="I38" s="150">
        <v>5000</v>
      </c>
      <c r="J38" s="231"/>
      <c r="K38" s="109"/>
      <c r="L38" s="109"/>
      <c r="M38" s="109"/>
      <c r="N38" s="109"/>
      <c r="O38" s="133"/>
    </row>
    <row r="39" spans="1:22" x14ac:dyDescent="0.35">
      <c r="A39" s="152" t="s">
        <v>127</v>
      </c>
      <c r="B39" s="152">
        <v>16000</v>
      </c>
      <c r="G39" s="221"/>
      <c r="H39" s="222"/>
      <c r="I39" s="151">
        <v>22800</v>
      </c>
      <c r="J39" s="147" t="s">
        <v>132</v>
      </c>
      <c r="K39" s="109"/>
      <c r="L39" s="110"/>
      <c r="M39" s="279" t="str">
        <f>D11</f>
        <v>Eaton Capital</v>
      </c>
      <c r="N39" s="279"/>
      <c r="O39" s="111"/>
      <c r="U39" s="279">
        <f>L11</f>
        <v>0</v>
      </c>
      <c r="V39" s="279"/>
    </row>
    <row r="40" spans="1:22" ht="24" thickBot="1" x14ac:dyDescent="0.4">
      <c r="D40" s="142" t="s">
        <v>83</v>
      </c>
      <c r="E40" s="142">
        <v>31000</v>
      </c>
      <c r="G40" s="221"/>
      <c r="H40" s="267">
        <v>22800</v>
      </c>
      <c r="I40" s="150"/>
      <c r="J40" s="231"/>
      <c r="K40" s="109"/>
      <c r="L40" s="119"/>
      <c r="M40" s="117" t="s">
        <v>107</v>
      </c>
      <c r="N40" s="157" t="s">
        <v>108</v>
      </c>
      <c r="O40" s="120"/>
      <c r="U40" s="117" t="s">
        <v>107</v>
      </c>
      <c r="V40" s="157" t="s">
        <v>108</v>
      </c>
    </row>
    <row r="41" spans="1:22" x14ac:dyDescent="0.35">
      <c r="G41" s="221"/>
      <c r="H41" s="148">
        <v>0</v>
      </c>
      <c r="I41" s="151">
        <v>0</v>
      </c>
      <c r="J41" s="231"/>
      <c r="K41" s="109"/>
      <c r="L41" s="119"/>
      <c r="M41" s="121"/>
      <c r="N41" s="122">
        <v>1200</v>
      </c>
      <c r="O41" s="120"/>
      <c r="U41" s="121"/>
      <c r="V41" s="122">
        <v>1200</v>
      </c>
    </row>
    <row r="42" spans="1:22" x14ac:dyDescent="0.35">
      <c r="G42" s="115"/>
      <c r="H42" s="121"/>
      <c r="I42" s="123"/>
      <c r="J42" s="118"/>
      <c r="K42" s="109"/>
      <c r="L42" s="272"/>
      <c r="M42" s="224"/>
      <c r="N42" s="150">
        <v>2500</v>
      </c>
      <c r="O42" s="230"/>
      <c r="U42" s="124">
        <v>5000</v>
      </c>
      <c r="V42" s="125">
        <v>2500</v>
      </c>
    </row>
    <row r="43" spans="1:22" x14ac:dyDescent="0.35">
      <c r="A43" s="50" t="s">
        <v>117</v>
      </c>
      <c r="G43" s="115"/>
      <c r="H43" s="121"/>
      <c r="I43" s="123"/>
      <c r="J43" s="118"/>
      <c r="K43" s="109"/>
      <c r="L43" s="272"/>
      <c r="M43" s="222"/>
      <c r="N43" s="151">
        <v>3700</v>
      </c>
      <c r="O43" s="274" t="s">
        <v>132</v>
      </c>
      <c r="T43" s="30" t="s">
        <v>128</v>
      </c>
      <c r="U43" s="121">
        <v>1300</v>
      </c>
      <c r="V43" s="123"/>
    </row>
    <row r="44" spans="1:22" ht="24" thickBot="1" x14ac:dyDescent="0.4">
      <c r="A44" s="140"/>
      <c r="B44" s="140"/>
      <c r="G44" s="127"/>
      <c r="H44" s="128"/>
      <c r="I44" s="129"/>
      <c r="J44" s="130"/>
      <c r="K44" s="109"/>
      <c r="L44" s="272"/>
      <c r="M44" s="267">
        <v>3700</v>
      </c>
      <c r="N44" s="225"/>
      <c r="O44" s="230"/>
      <c r="U44" s="124"/>
      <c r="V44" s="125"/>
    </row>
    <row r="45" spans="1:22" ht="24" thickBot="1" x14ac:dyDescent="0.4">
      <c r="A45" s="140" t="s">
        <v>124</v>
      </c>
      <c r="B45" s="140">
        <v>22500</v>
      </c>
      <c r="G45" s="133"/>
      <c r="H45" s="109"/>
      <c r="I45" s="109"/>
      <c r="J45" s="109"/>
      <c r="K45" s="109"/>
      <c r="L45" s="272"/>
      <c r="M45" s="148">
        <v>0</v>
      </c>
      <c r="N45" s="151">
        <v>0</v>
      </c>
      <c r="O45" s="230"/>
      <c r="U45" s="121">
        <v>0</v>
      </c>
      <c r="V45" s="123">
        <v>0</v>
      </c>
    </row>
    <row r="46" spans="1:22" x14ac:dyDescent="0.35">
      <c r="A46" s="140" t="s">
        <v>134</v>
      </c>
      <c r="B46" s="51">
        <v>22800</v>
      </c>
      <c r="G46" s="280" t="s">
        <v>123</v>
      </c>
      <c r="H46" s="281"/>
      <c r="I46" s="281"/>
      <c r="J46" s="282"/>
      <c r="K46" s="109"/>
      <c r="L46" s="119"/>
      <c r="M46" s="222"/>
      <c r="N46" s="223"/>
      <c r="O46" s="230"/>
    </row>
    <row r="47" spans="1:22" ht="24" thickBot="1" x14ac:dyDescent="0.4">
      <c r="A47" s="140" t="s">
        <v>135</v>
      </c>
      <c r="B47" s="140">
        <v>3700</v>
      </c>
      <c r="G47" s="115"/>
      <c r="H47" s="116" t="s">
        <v>107</v>
      </c>
      <c r="I47" s="117" t="s">
        <v>108</v>
      </c>
      <c r="J47" s="118"/>
      <c r="K47" s="109"/>
      <c r="L47" s="119"/>
      <c r="M47" s="121"/>
      <c r="N47" s="123"/>
      <c r="O47" s="120"/>
    </row>
    <row r="48" spans="1:22" ht="24" thickBot="1" x14ac:dyDescent="0.4">
      <c r="D48" s="142" t="s">
        <v>83</v>
      </c>
      <c r="E48" s="142">
        <v>49000</v>
      </c>
      <c r="G48" s="115"/>
      <c r="H48" s="222"/>
      <c r="I48" s="122">
        <v>15000</v>
      </c>
      <c r="J48" s="118"/>
      <c r="K48" s="109"/>
      <c r="L48" s="131"/>
      <c r="M48" s="128"/>
      <c r="N48" s="129"/>
      <c r="O48" s="132"/>
    </row>
    <row r="49" spans="7:15" x14ac:dyDescent="0.35">
      <c r="G49" s="221"/>
      <c r="H49" s="267">
        <v>15000</v>
      </c>
      <c r="I49" s="225"/>
      <c r="J49" s="231"/>
      <c r="K49" s="109"/>
      <c r="L49" s="109"/>
      <c r="M49" s="109"/>
      <c r="N49" s="109"/>
      <c r="O49" s="133"/>
    </row>
    <row r="50" spans="7:15" x14ac:dyDescent="0.35">
      <c r="G50" s="221"/>
      <c r="H50" s="148">
        <v>0</v>
      </c>
      <c r="I50" s="151">
        <v>0</v>
      </c>
      <c r="J50" s="231"/>
      <c r="K50" s="109"/>
      <c r="L50" s="109"/>
      <c r="M50" s="109"/>
      <c r="N50" s="109"/>
      <c r="O50" s="133"/>
    </row>
    <row r="51" spans="7:15" ht="24" thickBot="1" x14ac:dyDescent="0.4">
      <c r="G51" s="228"/>
      <c r="H51" s="229"/>
      <c r="I51" s="270"/>
      <c r="J51" s="271"/>
      <c r="K51" s="109"/>
      <c r="L51" s="109"/>
      <c r="M51" s="109"/>
      <c r="N51" s="109"/>
      <c r="O51" s="133"/>
    </row>
  </sheetData>
  <mergeCells count="12">
    <mergeCell ref="H2:I2"/>
    <mergeCell ref="M2:N2"/>
    <mergeCell ref="H11:I11"/>
    <mergeCell ref="M11:N11"/>
    <mergeCell ref="M21:N21"/>
    <mergeCell ref="U39:V39"/>
    <mergeCell ref="G46:J46"/>
    <mergeCell ref="H35:I35"/>
    <mergeCell ref="M39:N39"/>
    <mergeCell ref="G21:J21"/>
    <mergeCell ref="G28:J28"/>
    <mergeCell ref="M28:N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4" workbookViewId="0">
      <selection activeCell="A48" sqref="A48"/>
    </sheetView>
  </sheetViews>
  <sheetFormatPr defaultRowHeight="23.25" x14ac:dyDescent="0.35"/>
  <cols>
    <col min="1" max="1" width="57.140625" style="30" customWidth="1"/>
    <col min="2" max="2" width="12.7109375" style="30" customWidth="1"/>
    <col min="3" max="3" width="1.7109375" style="30" customWidth="1"/>
    <col min="4" max="4" width="54.85546875" style="30" customWidth="1"/>
    <col min="5" max="5" width="14.140625" style="30" customWidth="1"/>
    <col min="6" max="6" width="5.42578125" style="30" customWidth="1"/>
    <col min="7" max="7" width="5.7109375" style="30" customWidth="1"/>
    <col min="8" max="9" width="10.7109375" style="103" bestFit="1" customWidth="1"/>
    <col min="10" max="10" width="6" style="103" customWidth="1"/>
    <col min="11" max="11" width="8.28515625" style="103" customWidth="1"/>
    <col min="12" max="12" width="6" style="103" customWidth="1"/>
    <col min="13" max="13" width="15.42578125" style="103" bestFit="1" customWidth="1"/>
    <col min="14" max="14" width="10.85546875" style="103" bestFit="1" customWidth="1"/>
    <col min="15" max="15" width="7" style="30" customWidth="1"/>
    <col min="16" max="16384" width="9.140625" style="30"/>
  </cols>
  <sheetData>
    <row r="1" spans="1:15" ht="24" thickBot="1" x14ac:dyDescent="0.4"/>
    <row r="2" spans="1:15" x14ac:dyDescent="0.35">
      <c r="A2" s="104"/>
      <c r="B2" s="105"/>
      <c r="C2" s="105"/>
      <c r="D2" s="105"/>
      <c r="E2" s="106"/>
      <c r="G2" s="107"/>
      <c r="H2" s="279" t="s">
        <v>30</v>
      </c>
      <c r="I2" s="279"/>
      <c r="J2" s="108"/>
      <c r="K2" s="109"/>
      <c r="L2" s="110"/>
      <c r="M2" s="279" t="s">
        <v>94</v>
      </c>
      <c r="N2" s="279"/>
      <c r="O2" s="111"/>
    </row>
    <row r="3" spans="1:15" ht="24" thickBot="1" x14ac:dyDescent="0.4">
      <c r="A3" s="112" t="s">
        <v>93</v>
      </c>
      <c r="B3" s="113"/>
      <c r="C3" s="113"/>
      <c r="D3" s="113" t="s">
        <v>99</v>
      </c>
      <c r="E3" s="114"/>
      <c r="G3" s="115"/>
      <c r="H3" s="116" t="s">
        <v>107</v>
      </c>
      <c r="I3" s="117" t="s">
        <v>108</v>
      </c>
      <c r="J3" s="118"/>
      <c r="K3" s="109"/>
      <c r="L3" s="119"/>
      <c r="M3" s="116" t="s">
        <v>107</v>
      </c>
      <c r="N3" s="117" t="s">
        <v>108</v>
      </c>
      <c r="O3" s="120"/>
    </row>
    <row r="4" spans="1:15" x14ac:dyDescent="0.35">
      <c r="A4" s="112" t="s">
        <v>30</v>
      </c>
      <c r="B4" s="113">
        <v>5000</v>
      </c>
      <c r="C4" s="113"/>
      <c r="D4" s="113" t="s">
        <v>101</v>
      </c>
      <c r="E4" s="114">
        <v>15000</v>
      </c>
      <c r="G4" s="115"/>
      <c r="H4" s="121">
        <v>5000</v>
      </c>
      <c r="I4" s="122"/>
      <c r="J4" s="118"/>
      <c r="K4" s="109"/>
      <c r="L4" s="119"/>
      <c r="M4" s="121">
        <v>15000</v>
      </c>
      <c r="N4" s="122"/>
      <c r="O4" s="120"/>
    </row>
    <row r="5" spans="1:15" x14ac:dyDescent="0.35">
      <c r="A5" s="112" t="s">
        <v>94</v>
      </c>
      <c r="B5" s="113">
        <v>15000</v>
      </c>
      <c r="C5" s="113"/>
      <c r="D5" s="113" t="s">
        <v>100</v>
      </c>
      <c r="E5" s="114">
        <v>16000</v>
      </c>
      <c r="G5" s="115"/>
      <c r="H5" s="121">
        <v>42000</v>
      </c>
      <c r="I5" s="123"/>
      <c r="J5" s="118"/>
      <c r="K5" s="109"/>
      <c r="L5" s="119"/>
      <c r="M5" s="124"/>
      <c r="N5" s="125">
        <v>15000</v>
      </c>
      <c r="O5" s="120"/>
    </row>
    <row r="6" spans="1:15" x14ac:dyDescent="0.35">
      <c r="A6" s="112"/>
      <c r="B6" s="113"/>
      <c r="C6" s="113"/>
      <c r="D6" s="113"/>
      <c r="E6" s="114"/>
      <c r="G6" s="115"/>
      <c r="H6" s="124"/>
      <c r="I6" s="125">
        <v>31000</v>
      </c>
      <c r="J6" s="118"/>
      <c r="K6" s="109"/>
      <c r="L6" s="119"/>
      <c r="M6" s="121">
        <v>0</v>
      </c>
      <c r="N6" s="123">
        <v>0</v>
      </c>
      <c r="O6" s="120"/>
    </row>
    <row r="7" spans="1:15" x14ac:dyDescent="0.35">
      <c r="A7" s="112"/>
      <c r="B7" s="113"/>
      <c r="C7" s="113"/>
      <c r="D7" s="113"/>
      <c r="E7" s="114"/>
      <c r="G7" s="115" t="s">
        <v>132</v>
      </c>
      <c r="H7" s="121">
        <v>16000</v>
      </c>
      <c r="I7" s="123"/>
      <c r="J7" s="118"/>
      <c r="K7" s="109"/>
      <c r="L7" s="119"/>
      <c r="M7" s="121"/>
      <c r="N7" s="123"/>
      <c r="O7" s="120"/>
    </row>
    <row r="8" spans="1:15" x14ac:dyDescent="0.35">
      <c r="A8" s="112"/>
      <c r="B8" s="113"/>
      <c r="C8" s="113"/>
      <c r="D8" s="113"/>
      <c r="E8" s="114"/>
      <c r="G8" s="233"/>
      <c r="H8" s="124">
        <v>1800</v>
      </c>
      <c r="I8" s="225"/>
      <c r="J8" s="159"/>
      <c r="K8" s="109"/>
      <c r="L8" s="119"/>
      <c r="M8" s="121"/>
      <c r="N8" s="123"/>
      <c r="O8" s="120"/>
    </row>
    <row r="9" spans="1:15" x14ac:dyDescent="0.35">
      <c r="A9" s="112" t="s">
        <v>95</v>
      </c>
      <c r="B9" s="113">
        <v>18000</v>
      </c>
      <c r="C9" s="113"/>
      <c r="D9" s="113" t="s">
        <v>102</v>
      </c>
      <c r="E9" s="114"/>
      <c r="G9" s="115" t="s">
        <v>132</v>
      </c>
      <c r="H9" s="121">
        <v>17800</v>
      </c>
      <c r="I9" s="223"/>
      <c r="J9" s="118"/>
      <c r="K9" s="109"/>
      <c r="L9" s="119"/>
      <c r="M9" s="121"/>
      <c r="N9" s="123"/>
      <c r="O9" s="120"/>
    </row>
    <row r="10" spans="1:15" ht="24" thickBot="1" x14ac:dyDescent="0.4">
      <c r="A10" s="112" t="s">
        <v>96</v>
      </c>
      <c r="B10" s="126">
        <v>35000</v>
      </c>
      <c r="C10" s="113"/>
      <c r="D10" s="113" t="s">
        <v>103</v>
      </c>
      <c r="E10" s="114">
        <v>15000</v>
      </c>
      <c r="G10" s="228"/>
      <c r="H10" s="229"/>
      <c r="I10" s="270">
        <v>17800</v>
      </c>
      <c r="J10" s="130"/>
      <c r="K10" s="109"/>
      <c r="L10" s="131"/>
      <c r="M10" s="128"/>
      <c r="N10" s="129"/>
      <c r="O10" s="132"/>
    </row>
    <row r="11" spans="1:15" ht="24" thickBot="1" x14ac:dyDescent="0.4">
      <c r="A11" s="112" t="s">
        <v>97</v>
      </c>
      <c r="B11" s="126">
        <v>-8000</v>
      </c>
      <c r="C11" s="113"/>
      <c r="D11" s="113" t="s">
        <v>104</v>
      </c>
      <c r="E11" s="114">
        <v>17800</v>
      </c>
      <c r="G11" s="133"/>
      <c r="H11" s="109">
        <v>0</v>
      </c>
      <c r="I11" s="109">
        <v>0</v>
      </c>
      <c r="J11" s="109"/>
      <c r="K11" s="109"/>
      <c r="L11" s="109"/>
      <c r="M11" s="109"/>
      <c r="N11" s="109"/>
      <c r="O11" s="133"/>
    </row>
    <row r="12" spans="1:15" x14ac:dyDescent="0.35">
      <c r="A12" s="112"/>
      <c r="B12" s="113"/>
      <c r="C12" s="113"/>
      <c r="D12" s="113" t="s">
        <v>105</v>
      </c>
      <c r="E12" s="114">
        <v>1200</v>
      </c>
      <c r="G12" s="107"/>
      <c r="H12" s="279" t="s">
        <v>95</v>
      </c>
      <c r="I12" s="279"/>
      <c r="J12" s="108"/>
      <c r="K12" s="109"/>
      <c r="L12" s="110"/>
      <c r="M12" s="279" t="s">
        <v>96</v>
      </c>
      <c r="N12" s="279"/>
      <c r="O12" s="111"/>
    </row>
    <row r="13" spans="1:15" ht="24" thickBot="1" x14ac:dyDescent="0.4">
      <c r="A13" s="134" t="s">
        <v>98</v>
      </c>
      <c r="B13" s="135">
        <v>65000</v>
      </c>
      <c r="C13" s="135"/>
      <c r="D13" s="135" t="s">
        <v>106</v>
      </c>
      <c r="E13" s="136">
        <v>65000</v>
      </c>
      <c r="G13" s="115"/>
      <c r="H13" s="116" t="s">
        <v>107</v>
      </c>
      <c r="I13" s="117" t="s">
        <v>108</v>
      </c>
      <c r="J13" s="118"/>
      <c r="K13" s="109"/>
      <c r="L13" s="119"/>
      <c r="M13" s="116" t="s">
        <v>107</v>
      </c>
      <c r="N13" s="117" t="s">
        <v>108</v>
      </c>
      <c r="O13" s="120"/>
    </row>
    <row r="14" spans="1:15" x14ac:dyDescent="0.35">
      <c r="G14" s="115"/>
      <c r="H14" s="121">
        <v>18000</v>
      </c>
      <c r="I14" s="122"/>
      <c r="J14" s="118"/>
      <c r="K14" s="109"/>
      <c r="L14" s="119"/>
      <c r="M14" s="121">
        <v>35000</v>
      </c>
      <c r="N14" s="122"/>
      <c r="O14" s="120"/>
    </row>
    <row r="15" spans="1:15" x14ac:dyDescent="0.35">
      <c r="A15" s="126" t="s">
        <v>110</v>
      </c>
      <c r="G15" s="115"/>
      <c r="H15" s="124"/>
      <c r="I15" s="125">
        <v>18000</v>
      </c>
      <c r="J15" s="118"/>
      <c r="K15" s="109"/>
      <c r="L15" s="119"/>
      <c r="M15" s="124"/>
      <c r="N15" s="125">
        <v>35000</v>
      </c>
      <c r="O15" s="120"/>
    </row>
    <row r="16" spans="1:15" x14ac:dyDescent="0.35">
      <c r="A16" s="126" t="s">
        <v>111</v>
      </c>
      <c r="G16" s="115"/>
      <c r="H16" s="121">
        <v>0</v>
      </c>
      <c r="I16" s="123">
        <v>0</v>
      </c>
      <c r="J16" s="118"/>
      <c r="K16" s="109"/>
      <c r="L16" s="119"/>
      <c r="M16" s="121">
        <v>0</v>
      </c>
      <c r="N16" s="123">
        <v>0</v>
      </c>
      <c r="O16" s="120"/>
    </row>
    <row r="17" spans="1:15" ht="24" thickBot="1" x14ac:dyDescent="0.4">
      <c r="A17" s="126" t="s">
        <v>112</v>
      </c>
      <c r="G17" s="115"/>
      <c r="H17" s="121"/>
      <c r="I17" s="123"/>
      <c r="J17" s="118"/>
      <c r="K17" s="109"/>
      <c r="L17" s="131"/>
      <c r="M17" s="128"/>
      <c r="N17" s="129"/>
      <c r="O17" s="132"/>
    </row>
    <row r="18" spans="1:15" x14ac:dyDescent="0.35">
      <c r="G18" s="115"/>
      <c r="H18" s="121"/>
      <c r="I18" s="123"/>
      <c r="J18" s="118"/>
      <c r="K18" s="109"/>
      <c r="L18" s="138"/>
      <c r="M18" s="138"/>
      <c r="N18" s="138"/>
      <c r="O18" s="139"/>
    </row>
    <row r="19" spans="1:15" x14ac:dyDescent="0.35">
      <c r="A19" s="126" t="s">
        <v>113</v>
      </c>
      <c r="G19" s="115"/>
      <c r="H19" s="121"/>
      <c r="I19" s="123"/>
      <c r="J19" s="118"/>
      <c r="K19" s="109"/>
      <c r="L19" s="138"/>
      <c r="M19" s="138"/>
      <c r="N19" s="138"/>
      <c r="O19" s="139"/>
    </row>
    <row r="20" spans="1:15" ht="24" thickBot="1" x14ac:dyDescent="0.4">
      <c r="A20" s="137" t="s">
        <v>118</v>
      </c>
      <c r="G20" s="127"/>
      <c r="H20" s="128"/>
      <c r="I20" s="129"/>
      <c r="J20" s="130"/>
      <c r="K20" s="109"/>
      <c r="L20" s="138"/>
      <c r="M20" s="138"/>
      <c r="N20" s="138"/>
      <c r="O20" s="139"/>
    </row>
    <row r="21" spans="1:15" x14ac:dyDescent="0.35">
      <c r="A21" s="160"/>
      <c r="B21" s="140"/>
      <c r="G21" s="139"/>
      <c r="H21" s="138"/>
      <c r="I21" s="138"/>
      <c r="J21" s="138"/>
      <c r="K21" s="109"/>
      <c r="L21" s="138"/>
      <c r="M21" s="138"/>
      <c r="N21" s="138"/>
      <c r="O21" s="139"/>
    </row>
    <row r="22" spans="1:15" x14ac:dyDescent="0.35">
      <c r="A22" s="140" t="s">
        <v>83</v>
      </c>
      <c r="B22" s="141">
        <v>42000</v>
      </c>
      <c r="C22" s="141"/>
      <c r="D22" s="140"/>
      <c r="G22" s="133"/>
      <c r="H22" s="109"/>
      <c r="I22" s="109"/>
      <c r="J22" s="109"/>
      <c r="K22" s="109"/>
      <c r="L22" s="109"/>
      <c r="M22" s="109"/>
      <c r="N22" s="109"/>
      <c r="O22" s="133"/>
    </row>
    <row r="23" spans="1:15" ht="24" thickBot="1" x14ac:dyDescent="0.4">
      <c r="A23" s="141" t="s">
        <v>136</v>
      </c>
      <c r="B23" s="143">
        <v>8000</v>
      </c>
      <c r="C23" s="141"/>
      <c r="D23" s="140"/>
      <c r="G23" s="133"/>
      <c r="H23" s="109"/>
      <c r="I23" s="109"/>
      <c r="J23" s="109"/>
      <c r="K23" s="109"/>
      <c r="L23" s="109"/>
      <c r="M23" s="109"/>
      <c r="N23" s="109"/>
      <c r="O23" s="133"/>
    </row>
    <row r="24" spans="1:15" x14ac:dyDescent="0.35">
      <c r="A24" s="50" t="s">
        <v>335</v>
      </c>
      <c r="B24" s="50">
        <v>18000</v>
      </c>
      <c r="G24" s="280" t="s">
        <v>109</v>
      </c>
      <c r="H24" s="281"/>
      <c r="I24" s="281"/>
      <c r="J24" s="282"/>
      <c r="K24" s="109"/>
      <c r="L24" s="110"/>
      <c r="M24" s="279" t="s">
        <v>101</v>
      </c>
      <c r="N24" s="279"/>
      <c r="O24" s="111"/>
    </row>
    <row r="25" spans="1:15" ht="24" thickBot="1" x14ac:dyDescent="0.4">
      <c r="A25" s="161"/>
      <c r="B25" s="141"/>
      <c r="C25" s="141"/>
      <c r="D25" s="142" t="s">
        <v>94</v>
      </c>
      <c r="E25" s="143">
        <v>15000</v>
      </c>
      <c r="G25" s="115"/>
      <c r="H25" s="116" t="s">
        <v>107</v>
      </c>
      <c r="I25" s="117" t="s">
        <v>108</v>
      </c>
      <c r="J25" s="118"/>
      <c r="K25" s="109"/>
      <c r="L25" s="119"/>
      <c r="M25" s="116" t="s">
        <v>107</v>
      </c>
      <c r="N25" s="117" t="s">
        <v>108</v>
      </c>
      <c r="O25" s="120"/>
    </row>
    <row r="26" spans="1:15" x14ac:dyDescent="0.35">
      <c r="A26" s="142"/>
      <c r="B26" s="141"/>
      <c r="C26" s="141"/>
      <c r="D26" s="142" t="s">
        <v>95</v>
      </c>
      <c r="E26" s="142">
        <v>18000</v>
      </c>
      <c r="G26" s="115"/>
      <c r="H26" s="121"/>
      <c r="I26" s="122">
        <v>8000</v>
      </c>
      <c r="J26" s="118"/>
      <c r="K26" s="109"/>
      <c r="L26" s="119"/>
      <c r="M26" s="121"/>
      <c r="N26" s="122">
        <v>15000</v>
      </c>
      <c r="O26" s="120"/>
    </row>
    <row r="27" spans="1:15" x14ac:dyDescent="0.35">
      <c r="A27" s="142"/>
      <c r="B27" s="141"/>
      <c r="C27" s="141"/>
      <c r="D27" s="142" t="s">
        <v>96</v>
      </c>
      <c r="E27" s="142">
        <v>35000</v>
      </c>
      <c r="G27" s="115"/>
      <c r="H27" s="124">
        <v>8000</v>
      </c>
      <c r="I27" s="125"/>
      <c r="J27" s="118"/>
      <c r="K27" s="109"/>
      <c r="L27" s="119"/>
      <c r="M27" s="124">
        <v>15000</v>
      </c>
      <c r="N27" s="125"/>
      <c r="O27" s="120"/>
    </row>
    <row r="28" spans="1:15" x14ac:dyDescent="0.35">
      <c r="A28" s="142"/>
      <c r="B28" s="141"/>
      <c r="C28" s="141"/>
      <c r="D28" s="142"/>
      <c r="E28" s="142"/>
      <c r="G28" s="115"/>
      <c r="H28" s="121">
        <v>0</v>
      </c>
      <c r="I28" s="123">
        <v>0</v>
      </c>
      <c r="J28" s="118"/>
      <c r="K28" s="109"/>
      <c r="L28" s="119"/>
      <c r="M28" s="121">
        <v>0</v>
      </c>
      <c r="N28" s="123">
        <v>0</v>
      </c>
      <c r="O28" s="120"/>
    </row>
    <row r="29" spans="1:15" ht="24" thickBot="1" x14ac:dyDescent="0.4">
      <c r="D29" s="158"/>
      <c r="E29" s="158"/>
      <c r="G29" s="127"/>
      <c r="H29" s="128"/>
      <c r="I29" s="129"/>
      <c r="J29" s="130"/>
      <c r="K29" s="109"/>
      <c r="L29" s="131"/>
      <c r="M29" s="128"/>
      <c r="N29" s="129"/>
      <c r="O29" s="132"/>
    </row>
    <row r="30" spans="1:15" ht="24" thickBot="1" x14ac:dyDescent="0.4">
      <c r="G30" s="133"/>
      <c r="H30" s="109"/>
      <c r="I30" s="109"/>
      <c r="J30" s="109"/>
      <c r="K30" s="109"/>
      <c r="L30" s="109"/>
      <c r="M30" s="109"/>
      <c r="N30" s="109"/>
      <c r="O30" s="133"/>
    </row>
    <row r="31" spans="1:15" x14ac:dyDescent="0.35">
      <c r="G31" s="280" t="s">
        <v>100</v>
      </c>
      <c r="H31" s="281"/>
      <c r="I31" s="281"/>
      <c r="J31" s="282"/>
      <c r="K31" s="109"/>
      <c r="L31" s="110"/>
      <c r="M31" s="279" t="str">
        <f>D10</f>
        <v>Arnet Capital</v>
      </c>
      <c r="N31" s="286"/>
      <c r="O31" s="111"/>
    </row>
    <row r="32" spans="1:15" ht="24" thickBot="1" x14ac:dyDescent="0.4">
      <c r="A32" s="50" t="s">
        <v>115</v>
      </c>
      <c r="G32" s="115"/>
      <c r="H32" s="116" t="s">
        <v>107</v>
      </c>
      <c r="I32" s="117" t="s">
        <v>108</v>
      </c>
      <c r="J32" s="118"/>
      <c r="K32" s="109"/>
      <c r="L32" s="119"/>
      <c r="M32" s="117" t="s">
        <v>107</v>
      </c>
      <c r="N32" s="157" t="s">
        <v>108</v>
      </c>
      <c r="O32" s="120"/>
    </row>
    <row r="33" spans="1:15" x14ac:dyDescent="0.35">
      <c r="A33" s="158"/>
      <c r="B33" s="158"/>
      <c r="G33" s="115"/>
      <c r="H33" s="121"/>
      <c r="I33" s="122">
        <v>16000</v>
      </c>
      <c r="J33" s="118"/>
      <c r="K33" s="109"/>
      <c r="L33" s="119"/>
      <c r="M33" s="121"/>
      <c r="N33" s="122">
        <v>15000</v>
      </c>
      <c r="O33" s="120"/>
    </row>
    <row r="34" spans="1:15" x14ac:dyDescent="0.35">
      <c r="A34" s="152" t="s">
        <v>124</v>
      </c>
      <c r="B34" s="152">
        <v>9000</v>
      </c>
      <c r="C34" s="50"/>
      <c r="D34" s="50"/>
      <c r="E34" s="50"/>
      <c r="G34" s="115"/>
      <c r="H34" s="124">
        <v>16000</v>
      </c>
      <c r="I34" s="125"/>
      <c r="J34" s="118"/>
      <c r="K34" s="109"/>
      <c r="L34" s="119"/>
      <c r="M34" s="124">
        <v>9000</v>
      </c>
      <c r="N34" s="125"/>
      <c r="O34" s="120"/>
    </row>
    <row r="35" spans="1:15" x14ac:dyDescent="0.35">
      <c r="A35" s="152" t="s">
        <v>134</v>
      </c>
      <c r="B35" s="152">
        <v>6000</v>
      </c>
      <c r="C35" s="50"/>
      <c r="D35" s="142"/>
      <c r="E35" s="142"/>
      <c r="G35" s="115"/>
      <c r="H35" s="121">
        <v>0</v>
      </c>
      <c r="I35" s="123">
        <v>0</v>
      </c>
      <c r="J35" s="118"/>
      <c r="K35" s="109"/>
      <c r="L35" s="119"/>
      <c r="M35" s="121"/>
      <c r="N35" s="123">
        <v>6000</v>
      </c>
      <c r="O35" s="120" t="s">
        <v>128</v>
      </c>
    </row>
    <row r="36" spans="1:15" ht="24" thickBot="1" x14ac:dyDescent="0.4">
      <c r="A36" s="152" t="s">
        <v>105</v>
      </c>
      <c r="B36" s="152">
        <v>3000</v>
      </c>
      <c r="C36" s="50"/>
      <c r="D36" s="142"/>
      <c r="E36" s="142"/>
      <c r="G36" s="127"/>
      <c r="H36" s="128"/>
      <c r="I36" s="129"/>
      <c r="J36" s="130"/>
      <c r="K36" s="109"/>
      <c r="L36" s="119"/>
      <c r="M36" s="275">
        <v>6000</v>
      </c>
      <c r="N36" s="276"/>
      <c r="O36" s="120"/>
    </row>
    <row r="37" spans="1:15" ht="24" thickBot="1" x14ac:dyDescent="0.4">
      <c r="A37" s="50"/>
      <c r="B37" s="50"/>
      <c r="C37" s="50"/>
      <c r="D37" s="142" t="s">
        <v>130</v>
      </c>
      <c r="E37" s="152">
        <v>18000</v>
      </c>
      <c r="G37" s="139"/>
      <c r="H37" s="138"/>
      <c r="I37" s="138"/>
      <c r="J37" s="138"/>
      <c r="K37" s="109"/>
      <c r="L37" s="119"/>
      <c r="M37" s="277">
        <v>0</v>
      </c>
      <c r="N37" s="278">
        <v>0</v>
      </c>
      <c r="O37" s="120"/>
    </row>
    <row r="38" spans="1:15" x14ac:dyDescent="0.35">
      <c r="G38" s="107"/>
      <c r="H38" s="279" t="str">
        <f>D11</f>
        <v>Carey Capital</v>
      </c>
      <c r="I38" s="279"/>
      <c r="J38" s="108"/>
      <c r="K38" s="109"/>
      <c r="L38" s="119"/>
      <c r="M38" s="121"/>
      <c r="N38" s="123"/>
      <c r="O38" s="120"/>
    </row>
    <row r="39" spans="1:15" ht="24" thickBot="1" x14ac:dyDescent="0.4">
      <c r="A39" s="50" t="s">
        <v>116</v>
      </c>
      <c r="G39" s="115"/>
      <c r="H39" s="117" t="s">
        <v>107</v>
      </c>
      <c r="I39" s="157" t="s">
        <v>108</v>
      </c>
      <c r="J39" s="118"/>
      <c r="K39" s="109"/>
      <c r="L39" s="119"/>
      <c r="M39" s="121"/>
      <c r="N39" s="123"/>
      <c r="O39" s="120"/>
    </row>
    <row r="40" spans="1:15" ht="24" thickBot="1" x14ac:dyDescent="0.4">
      <c r="A40" s="158"/>
      <c r="B40" s="158"/>
      <c r="G40" s="115"/>
      <c r="H40" s="121"/>
      <c r="I40" s="122">
        <v>17800</v>
      </c>
      <c r="J40" s="118"/>
      <c r="K40" s="109"/>
      <c r="L40" s="131"/>
      <c r="M40" s="128"/>
      <c r="N40" s="129"/>
      <c r="O40" s="132"/>
    </row>
    <row r="41" spans="1:15" ht="24" thickBot="1" x14ac:dyDescent="0.4">
      <c r="A41" s="152" t="s">
        <v>126</v>
      </c>
      <c r="B41" s="152">
        <v>15000</v>
      </c>
      <c r="G41" s="115"/>
      <c r="H41" s="124">
        <v>6000</v>
      </c>
      <c r="I41" s="125"/>
      <c r="J41" s="118"/>
      <c r="K41" s="109"/>
      <c r="L41" s="109"/>
      <c r="M41" s="109"/>
      <c r="N41" s="109"/>
      <c r="O41" s="133"/>
    </row>
    <row r="42" spans="1:15" x14ac:dyDescent="0.35">
      <c r="A42" s="152" t="s">
        <v>127</v>
      </c>
      <c r="B42" s="152">
        <v>16000</v>
      </c>
      <c r="G42" s="115"/>
      <c r="H42" s="121"/>
      <c r="I42" s="123">
        <v>11800</v>
      </c>
      <c r="J42" s="118" t="s">
        <v>132</v>
      </c>
      <c r="K42" s="109"/>
      <c r="L42" s="110"/>
      <c r="M42" s="279" t="str">
        <f>D12</f>
        <v>Eaton Capital</v>
      </c>
      <c r="N42" s="279"/>
      <c r="O42" s="111"/>
    </row>
    <row r="43" spans="1:15" ht="24" thickBot="1" x14ac:dyDescent="0.4">
      <c r="D43" s="142" t="s">
        <v>83</v>
      </c>
      <c r="E43" s="142">
        <v>31000</v>
      </c>
      <c r="G43" s="115"/>
      <c r="H43" s="224">
        <v>11800</v>
      </c>
      <c r="I43" s="225"/>
      <c r="J43" s="118"/>
      <c r="K43" s="109"/>
      <c r="L43" s="119"/>
      <c r="M43" s="117" t="s">
        <v>107</v>
      </c>
      <c r="N43" s="157" t="s">
        <v>108</v>
      </c>
      <c r="O43" s="120"/>
    </row>
    <row r="44" spans="1:15" x14ac:dyDescent="0.35">
      <c r="G44" s="115"/>
      <c r="H44" s="222">
        <v>0</v>
      </c>
      <c r="I44" s="223">
        <v>0</v>
      </c>
      <c r="J44" s="118"/>
      <c r="K44" s="109"/>
      <c r="L44" s="119"/>
      <c r="M44" s="121"/>
      <c r="N44" s="122">
        <v>1200</v>
      </c>
      <c r="O44" s="120"/>
    </row>
    <row r="45" spans="1:15" x14ac:dyDescent="0.35">
      <c r="G45" s="115"/>
      <c r="H45" s="222"/>
      <c r="I45" s="223"/>
      <c r="J45" s="118"/>
      <c r="K45" s="109"/>
      <c r="L45" s="119"/>
      <c r="M45" s="124">
        <v>3000</v>
      </c>
      <c r="N45" s="125"/>
      <c r="O45" s="120"/>
    </row>
    <row r="46" spans="1:15" x14ac:dyDescent="0.35">
      <c r="A46" s="50" t="s">
        <v>119</v>
      </c>
      <c r="G46" s="115"/>
      <c r="H46" s="121"/>
      <c r="I46" s="123"/>
      <c r="J46" s="118"/>
      <c r="K46" s="109"/>
      <c r="L46" s="119" t="s">
        <v>128</v>
      </c>
      <c r="M46" s="121">
        <v>1800</v>
      </c>
      <c r="N46" s="223"/>
      <c r="O46" s="120"/>
    </row>
    <row r="47" spans="1:15" ht="24" thickBot="1" x14ac:dyDescent="0.4">
      <c r="A47" s="140"/>
      <c r="B47" s="140"/>
      <c r="G47" s="127"/>
      <c r="H47" s="128"/>
      <c r="I47" s="129"/>
      <c r="J47" s="130"/>
      <c r="K47" s="109"/>
      <c r="L47" s="272"/>
      <c r="M47" s="224"/>
      <c r="N47" s="125">
        <v>1800</v>
      </c>
      <c r="O47" s="120"/>
    </row>
    <row r="48" spans="1:15" ht="24" thickBot="1" x14ac:dyDescent="0.4">
      <c r="A48" s="234" t="s">
        <v>120</v>
      </c>
      <c r="B48" s="235"/>
      <c r="C48" s="105"/>
      <c r="D48" s="105"/>
      <c r="E48" s="106"/>
      <c r="G48" s="133"/>
      <c r="H48" s="109"/>
      <c r="I48" s="109"/>
      <c r="J48" s="109"/>
      <c r="K48" s="109"/>
      <c r="L48" s="272"/>
      <c r="M48" s="121">
        <v>0</v>
      </c>
      <c r="N48" s="123">
        <v>0</v>
      </c>
      <c r="O48" s="120"/>
    </row>
    <row r="49" spans="1:15" x14ac:dyDescent="0.35">
      <c r="A49" s="236"/>
      <c r="B49" s="237"/>
      <c r="C49" s="165"/>
      <c r="D49" s="165"/>
      <c r="E49" s="166"/>
      <c r="G49" s="280" t="s">
        <v>131</v>
      </c>
      <c r="H49" s="281"/>
      <c r="I49" s="281"/>
      <c r="J49" s="282"/>
      <c r="K49" s="109"/>
      <c r="L49" s="119"/>
      <c r="M49" s="222"/>
      <c r="N49" s="223"/>
      <c r="O49" s="120"/>
    </row>
    <row r="50" spans="1:15" ht="24" thickBot="1" x14ac:dyDescent="0.4">
      <c r="A50" s="236" t="s">
        <v>30</v>
      </c>
      <c r="B50" s="172">
        <v>1800</v>
      </c>
      <c r="C50" s="165"/>
      <c r="D50" s="237"/>
      <c r="E50" s="173"/>
      <c r="G50" s="115"/>
      <c r="H50" s="116" t="s">
        <v>107</v>
      </c>
      <c r="I50" s="117" t="s">
        <v>108</v>
      </c>
      <c r="J50" s="118"/>
      <c r="K50" s="109"/>
      <c r="L50" s="119"/>
      <c r="M50" s="121"/>
      <c r="N50" s="123"/>
      <c r="O50" s="120"/>
    </row>
    <row r="51" spans="1:15" ht="24" thickBot="1" x14ac:dyDescent="0.4">
      <c r="A51" s="164"/>
      <c r="B51" s="165"/>
      <c r="C51" s="165"/>
      <c r="D51" s="238" t="s">
        <v>129</v>
      </c>
      <c r="E51" s="239">
        <v>1800</v>
      </c>
      <c r="G51" s="115"/>
      <c r="H51" s="121">
        <v>18000</v>
      </c>
      <c r="I51" s="122"/>
      <c r="J51" s="118"/>
      <c r="K51" s="109"/>
      <c r="L51" s="131"/>
      <c r="M51" s="128"/>
      <c r="N51" s="129"/>
      <c r="O51" s="132"/>
    </row>
    <row r="52" spans="1:15" x14ac:dyDescent="0.35">
      <c r="A52" s="164"/>
      <c r="B52" s="165"/>
      <c r="C52" s="165"/>
      <c r="D52" s="165"/>
      <c r="E52" s="166"/>
      <c r="G52" s="115"/>
      <c r="H52" s="124"/>
      <c r="I52" s="125">
        <v>18000</v>
      </c>
      <c r="J52" s="118"/>
      <c r="K52" s="109"/>
      <c r="L52" s="109"/>
      <c r="M52" s="109"/>
      <c r="N52" s="109"/>
      <c r="O52" s="133"/>
    </row>
    <row r="53" spans="1:15" x14ac:dyDescent="0.35">
      <c r="A53" s="171" t="s">
        <v>137</v>
      </c>
      <c r="B53" s="172">
        <v>6000</v>
      </c>
      <c r="C53" s="172"/>
      <c r="D53" s="172"/>
      <c r="E53" s="173"/>
      <c r="G53" s="115"/>
      <c r="H53" s="121">
        <v>0</v>
      </c>
      <c r="I53" s="123">
        <v>0</v>
      </c>
      <c r="J53" s="118"/>
      <c r="K53" s="109"/>
      <c r="L53" s="109"/>
      <c r="M53" s="109"/>
      <c r="N53" s="109"/>
      <c r="O53" s="133"/>
    </row>
    <row r="54" spans="1:15" ht="24" thickBot="1" x14ac:dyDescent="0.4">
      <c r="A54" s="171" t="s">
        <v>125</v>
      </c>
      <c r="B54" s="172">
        <v>11800</v>
      </c>
      <c r="C54" s="172">
        <v>11700</v>
      </c>
      <c r="D54" s="172"/>
      <c r="E54" s="173"/>
      <c r="G54" s="127"/>
      <c r="H54" s="128"/>
      <c r="I54" s="129"/>
      <c r="J54" s="130"/>
      <c r="K54" s="109"/>
      <c r="L54" s="109"/>
      <c r="M54" s="109"/>
      <c r="N54" s="109"/>
      <c r="O54" s="133"/>
    </row>
    <row r="55" spans="1:15" ht="24" thickBot="1" x14ac:dyDescent="0.4">
      <c r="A55" s="240"/>
      <c r="B55" s="241"/>
      <c r="C55" s="241"/>
      <c r="D55" s="241" t="s">
        <v>138</v>
      </c>
      <c r="E55" s="242">
        <v>17800</v>
      </c>
    </row>
    <row r="56" spans="1:15" x14ac:dyDescent="0.35">
      <c r="A56" s="50"/>
      <c r="B56" s="50"/>
      <c r="C56" s="50"/>
      <c r="D56" s="50"/>
      <c r="E56" s="50"/>
    </row>
    <row r="58" spans="1:15" ht="24" thickBot="1" x14ac:dyDescent="0.4"/>
    <row r="59" spans="1:15" x14ac:dyDescent="0.35">
      <c r="A59" s="162" t="s">
        <v>139</v>
      </c>
      <c r="B59" s="163"/>
      <c r="C59" s="163"/>
      <c r="D59" s="163"/>
      <c r="E59" s="106"/>
    </row>
    <row r="60" spans="1:15" x14ac:dyDescent="0.35">
      <c r="A60" s="164"/>
      <c r="B60" s="165"/>
      <c r="C60" s="165"/>
      <c r="D60" s="165"/>
      <c r="E60" s="166"/>
    </row>
    <row r="61" spans="1:15" x14ac:dyDescent="0.35">
      <c r="A61" s="167" t="s">
        <v>103</v>
      </c>
      <c r="B61" s="168">
        <f>(3/5)*1800</f>
        <v>1080</v>
      </c>
      <c r="C61" s="168"/>
      <c r="D61" s="168"/>
      <c r="E61" s="169"/>
    </row>
    <row r="62" spans="1:15" x14ac:dyDescent="0.35">
      <c r="A62" s="167" t="s">
        <v>125</v>
      </c>
      <c r="B62" s="170">
        <f>(2/5)*1800</f>
        <v>720</v>
      </c>
      <c r="C62" s="168"/>
      <c r="D62" s="168"/>
      <c r="E62" s="169"/>
    </row>
    <row r="63" spans="1:15" x14ac:dyDescent="0.35">
      <c r="A63" s="167"/>
      <c r="B63" s="168"/>
      <c r="C63" s="168"/>
      <c r="D63" s="168" t="s">
        <v>129</v>
      </c>
      <c r="E63" s="169">
        <v>1800</v>
      </c>
    </row>
    <row r="64" spans="1:15" x14ac:dyDescent="0.35">
      <c r="A64" s="164"/>
      <c r="B64" s="165"/>
      <c r="C64" s="165"/>
      <c r="D64" s="165"/>
      <c r="E64" s="166"/>
    </row>
    <row r="65" spans="1:5" x14ac:dyDescent="0.35">
      <c r="A65" s="164"/>
      <c r="B65" s="165"/>
      <c r="C65" s="165"/>
      <c r="D65" s="165"/>
      <c r="E65" s="166"/>
    </row>
    <row r="66" spans="1:5" x14ac:dyDescent="0.35">
      <c r="A66" s="164"/>
      <c r="B66" s="165"/>
      <c r="C66" s="165"/>
      <c r="D66" s="165"/>
      <c r="E66" s="166"/>
    </row>
    <row r="67" spans="1:5" x14ac:dyDescent="0.35">
      <c r="A67" s="164"/>
      <c r="B67" s="165"/>
      <c r="C67" s="165"/>
      <c r="D67" s="165"/>
      <c r="E67" s="166"/>
    </row>
    <row r="68" spans="1:5" x14ac:dyDescent="0.35">
      <c r="A68" s="171" t="s">
        <v>124</v>
      </c>
      <c r="B68" s="172">
        <v>4920</v>
      </c>
      <c r="C68" s="172"/>
      <c r="D68" s="172"/>
      <c r="E68" s="173"/>
    </row>
    <row r="69" spans="1:5" x14ac:dyDescent="0.35">
      <c r="A69" s="171" t="s">
        <v>134</v>
      </c>
      <c r="B69" s="172">
        <v>11080</v>
      </c>
      <c r="C69" s="172"/>
      <c r="D69" s="172"/>
      <c r="E69" s="173"/>
    </row>
    <row r="70" spans="1:5" x14ac:dyDescent="0.35">
      <c r="A70" s="171"/>
      <c r="B70" s="172"/>
      <c r="C70" s="172"/>
      <c r="D70" s="172"/>
      <c r="E70" s="173"/>
    </row>
    <row r="71" spans="1:5" x14ac:dyDescent="0.35">
      <c r="A71" s="171"/>
      <c r="B71" s="172"/>
      <c r="C71" s="172"/>
      <c r="D71" s="172" t="s">
        <v>83</v>
      </c>
      <c r="E71" s="173">
        <v>16000</v>
      </c>
    </row>
    <row r="72" spans="1:5" ht="24" thickBot="1" x14ac:dyDescent="0.4">
      <c r="A72" s="174"/>
      <c r="B72" s="175"/>
      <c r="C72" s="175"/>
      <c r="D72" s="175"/>
      <c r="E72" s="176"/>
    </row>
  </sheetData>
  <mergeCells count="11">
    <mergeCell ref="H2:I2"/>
    <mergeCell ref="M2:N2"/>
    <mergeCell ref="H12:I12"/>
    <mergeCell ref="M12:N12"/>
    <mergeCell ref="G24:J24"/>
    <mergeCell ref="M24:N24"/>
    <mergeCell ref="G49:J49"/>
    <mergeCell ref="G31:J31"/>
    <mergeCell ref="M31:N31"/>
    <mergeCell ref="H38:I38"/>
    <mergeCell ref="M42:N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D25" zoomScale="130" zoomScaleNormal="130" workbookViewId="0">
      <selection activeCell="K39" sqref="K39"/>
    </sheetView>
  </sheetViews>
  <sheetFormatPr defaultRowHeight="26.25" x14ac:dyDescent="0.4"/>
  <cols>
    <col min="1" max="2" width="9.140625" style="5"/>
    <col min="3" max="3" width="41.140625" style="5" customWidth="1"/>
    <col min="4" max="4" width="18" style="5" customWidth="1"/>
    <col min="5" max="5" width="13.42578125" style="5" customWidth="1"/>
    <col min="6" max="6" width="12.5703125" style="5" bestFit="1" customWidth="1"/>
    <col min="7" max="8" width="9.140625" style="5"/>
    <col min="9" max="9" width="19.28515625" style="5" customWidth="1"/>
    <col min="10" max="10" width="24.7109375" style="5" customWidth="1"/>
    <col min="11" max="11" width="14.7109375" style="5" bestFit="1" customWidth="1"/>
    <col min="12" max="16384" width="9.140625" style="5"/>
  </cols>
  <sheetData>
    <row r="1" spans="1:11" x14ac:dyDescent="0.4">
      <c r="A1" s="5" t="s">
        <v>290</v>
      </c>
    </row>
    <row r="2" spans="1:11" x14ac:dyDescent="0.4">
      <c r="A2" s="5" t="s">
        <v>291</v>
      </c>
    </row>
    <row r="3" spans="1:11" x14ac:dyDescent="0.4">
      <c r="A3" s="5" t="s">
        <v>292</v>
      </c>
    </row>
    <row r="4" spans="1:11" x14ac:dyDescent="0.4">
      <c r="A4" s="5" t="s">
        <v>293</v>
      </c>
    </row>
    <row r="5" spans="1:11" x14ac:dyDescent="0.4">
      <c r="A5" s="5" t="s">
        <v>294</v>
      </c>
    </row>
    <row r="6" spans="1:11" x14ac:dyDescent="0.4">
      <c r="A6" s="5" t="s">
        <v>146</v>
      </c>
    </row>
    <row r="7" spans="1:11" x14ac:dyDescent="0.4">
      <c r="A7" s="5" t="s">
        <v>295</v>
      </c>
    </row>
    <row r="8" spans="1:11" x14ac:dyDescent="0.4">
      <c r="A8" s="5" t="s">
        <v>296</v>
      </c>
    </row>
    <row r="10" spans="1:11" ht="27" thickBot="1" x14ac:dyDescent="0.45"/>
    <row r="11" spans="1:11" x14ac:dyDescent="0.4">
      <c r="A11" s="254" t="s">
        <v>225</v>
      </c>
      <c r="B11" s="260" t="s">
        <v>30</v>
      </c>
      <c r="C11" s="260"/>
      <c r="D11" s="296">
        <v>50000</v>
      </c>
      <c r="E11" s="260"/>
      <c r="F11" s="297"/>
      <c r="G11" s="258"/>
      <c r="H11" s="258"/>
      <c r="I11" s="255"/>
      <c r="J11" s="256"/>
      <c r="K11" s="257"/>
    </row>
    <row r="12" spans="1:11" x14ac:dyDescent="0.4">
      <c r="A12" s="254"/>
      <c r="B12" s="260"/>
      <c r="C12" s="260" t="s">
        <v>297</v>
      </c>
      <c r="D12" s="260"/>
      <c r="E12" s="260"/>
      <c r="F12" s="296">
        <v>50000</v>
      </c>
      <c r="G12" s="258"/>
      <c r="H12" s="258"/>
      <c r="I12" s="259" t="s">
        <v>30</v>
      </c>
      <c r="J12" s="260">
        <v>59000</v>
      </c>
      <c r="K12" s="261"/>
    </row>
    <row r="13" spans="1:11" x14ac:dyDescent="0.4">
      <c r="A13" s="254"/>
      <c r="B13" s="297"/>
      <c r="C13" s="297"/>
      <c r="D13" s="297"/>
      <c r="E13" s="297"/>
      <c r="F13" s="297"/>
      <c r="G13" s="258"/>
      <c r="H13" s="258"/>
      <c r="I13" s="259" t="s">
        <v>298</v>
      </c>
      <c r="J13" s="260">
        <v>15000</v>
      </c>
      <c r="K13" s="261"/>
    </row>
    <row r="14" spans="1:11" x14ac:dyDescent="0.4">
      <c r="A14" s="254"/>
      <c r="B14" s="297"/>
      <c r="C14" s="297"/>
      <c r="D14" s="297"/>
      <c r="E14" s="297"/>
      <c r="F14" s="297"/>
      <c r="G14" s="254"/>
      <c r="H14" s="258"/>
      <c r="I14" s="259" t="s">
        <v>299</v>
      </c>
      <c r="J14" s="260">
        <v>80000</v>
      </c>
      <c r="K14" s="261"/>
    </row>
    <row r="15" spans="1:11" x14ac:dyDescent="0.4">
      <c r="A15" s="254" t="s">
        <v>304</v>
      </c>
      <c r="B15" s="260" t="s">
        <v>298</v>
      </c>
      <c r="C15" s="260"/>
      <c r="D15" s="296">
        <v>15000</v>
      </c>
      <c r="E15" s="297"/>
      <c r="F15" s="297"/>
      <c r="G15" s="254"/>
      <c r="H15" s="258"/>
      <c r="I15" s="259" t="s">
        <v>94</v>
      </c>
      <c r="J15" s="260">
        <v>32000</v>
      </c>
      <c r="K15" s="261"/>
    </row>
    <row r="16" spans="1:11" x14ac:dyDescent="0.4">
      <c r="A16" s="254"/>
      <c r="B16" s="260" t="s">
        <v>299</v>
      </c>
      <c r="C16" s="297"/>
      <c r="D16" s="296">
        <v>80000</v>
      </c>
      <c r="E16" s="297"/>
      <c r="F16" s="297"/>
      <c r="G16" s="254"/>
      <c r="H16" s="258"/>
      <c r="I16" s="259" t="s">
        <v>96</v>
      </c>
      <c r="J16" s="260">
        <v>39000</v>
      </c>
      <c r="K16" s="261"/>
    </row>
    <row r="17" spans="1:11" x14ac:dyDescent="0.4">
      <c r="A17" s="258"/>
      <c r="B17" s="297"/>
      <c r="C17" s="260" t="s">
        <v>300</v>
      </c>
      <c r="D17" s="260"/>
      <c r="E17" s="260"/>
      <c r="F17" s="296">
        <v>95000</v>
      </c>
      <c r="G17" s="254"/>
      <c r="H17" s="258"/>
      <c r="I17" s="259"/>
      <c r="J17" s="260" t="s">
        <v>346</v>
      </c>
      <c r="K17" s="261">
        <v>3000</v>
      </c>
    </row>
    <row r="18" spans="1:11" x14ac:dyDescent="0.4">
      <c r="A18" s="258"/>
      <c r="B18" s="297"/>
      <c r="C18" s="297"/>
      <c r="D18" s="297"/>
      <c r="E18" s="297"/>
      <c r="F18" s="297"/>
      <c r="G18" s="258"/>
      <c r="H18" s="258"/>
      <c r="I18" s="259"/>
      <c r="J18" s="260" t="s">
        <v>347</v>
      </c>
      <c r="K18" s="261">
        <v>50000</v>
      </c>
    </row>
    <row r="19" spans="1:11" x14ac:dyDescent="0.4">
      <c r="A19" s="254" t="s">
        <v>305</v>
      </c>
      <c r="B19" s="260" t="s">
        <v>30</v>
      </c>
      <c r="C19" s="260"/>
      <c r="D19" s="296">
        <v>9000</v>
      </c>
      <c r="E19" s="297"/>
      <c r="F19" s="297"/>
      <c r="G19" s="258"/>
      <c r="H19" s="258"/>
      <c r="I19" s="259"/>
      <c r="J19" s="260" t="s">
        <v>348</v>
      </c>
      <c r="K19" s="261">
        <v>95000</v>
      </c>
    </row>
    <row r="20" spans="1:11" ht="27" thickBot="1" x14ac:dyDescent="0.45">
      <c r="A20" s="258"/>
      <c r="B20" s="260" t="s">
        <v>301</v>
      </c>
      <c r="C20" s="260"/>
      <c r="D20" s="296">
        <v>32000</v>
      </c>
      <c r="E20" s="297"/>
      <c r="F20" s="297"/>
      <c r="G20" s="258"/>
      <c r="H20" s="258"/>
      <c r="I20" s="262"/>
      <c r="J20" s="263" t="s">
        <v>349</v>
      </c>
      <c r="K20" s="264">
        <v>77000</v>
      </c>
    </row>
    <row r="21" spans="1:11" x14ac:dyDescent="0.4">
      <c r="A21" s="258"/>
      <c r="B21" s="260" t="s">
        <v>96</v>
      </c>
      <c r="C21" s="260"/>
      <c r="D21" s="296">
        <v>39000</v>
      </c>
      <c r="E21" s="297"/>
      <c r="F21" s="297"/>
      <c r="G21" s="258"/>
      <c r="H21" s="258"/>
      <c r="I21" s="258"/>
      <c r="J21" s="258"/>
      <c r="K21" s="258"/>
    </row>
    <row r="22" spans="1:11" x14ac:dyDescent="0.4">
      <c r="A22" s="258"/>
      <c r="B22" s="297"/>
      <c r="C22" s="260" t="s">
        <v>302</v>
      </c>
      <c r="D22" s="260"/>
      <c r="E22" s="296"/>
      <c r="F22" s="296">
        <v>3000</v>
      </c>
      <c r="G22" s="254"/>
      <c r="H22" s="258"/>
      <c r="I22" s="258"/>
      <c r="J22" s="258"/>
      <c r="K22" s="258"/>
    </row>
    <row r="23" spans="1:11" x14ac:dyDescent="0.4">
      <c r="A23" s="258"/>
      <c r="B23" s="297"/>
      <c r="C23" s="260" t="s">
        <v>303</v>
      </c>
      <c r="D23" s="260"/>
      <c r="E23" s="260"/>
      <c r="F23" s="296">
        <v>77000</v>
      </c>
      <c r="G23" s="258"/>
      <c r="H23" s="258"/>
      <c r="I23" s="258"/>
      <c r="J23" s="258"/>
      <c r="K23" s="258"/>
    </row>
    <row r="24" spans="1:11" x14ac:dyDescent="0.4">
      <c r="A24" s="258"/>
      <c r="B24" s="298"/>
      <c r="C24" s="298"/>
      <c r="D24" s="298"/>
      <c r="E24" s="298"/>
      <c r="F24" s="298"/>
      <c r="G24" s="258"/>
      <c r="H24" s="258"/>
      <c r="I24" s="258"/>
      <c r="J24" s="258"/>
      <c r="K24" s="258"/>
    </row>
    <row r="25" spans="1:11" x14ac:dyDescent="0.4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</row>
    <row r="26" spans="1:11" x14ac:dyDescent="0.4">
      <c r="C26" s="32"/>
      <c r="D26" s="33"/>
      <c r="E26" s="33" t="s">
        <v>312</v>
      </c>
      <c r="F26" s="33"/>
      <c r="G26" s="33"/>
      <c r="H26" s="33"/>
      <c r="I26" s="33"/>
      <c r="J26" s="33"/>
      <c r="K26" s="34"/>
    </row>
    <row r="27" spans="1:11" x14ac:dyDescent="0.4">
      <c r="C27" s="45" t="s">
        <v>313</v>
      </c>
      <c r="D27" s="37"/>
      <c r="E27" s="37"/>
      <c r="F27" s="37"/>
      <c r="G27" s="37"/>
      <c r="H27" s="37"/>
      <c r="I27" s="37"/>
      <c r="J27" s="37"/>
      <c r="K27" s="38"/>
    </row>
    <row r="28" spans="1:11" x14ac:dyDescent="0.4">
      <c r="C28" s="35" t="s">
        <v>30</v>
      </c>
      <c r="D28" s="36">
        <v>59000</v>
      </c>
      <c r="E28" s="37"/>
      <c r="F28" s="37"/>
      <c r="G28" s="37"/>
      <c r="H28" s="37"/>
      <c r="I28" s="37"/>
      <c r="J28" s="37"/>
      <c r="K28" s="38"/>
    </row>
    <row r="29" spans="1:11" x14ac:dyDescent="0.4">
      <c r="C29" s="35" t="s">
        <v>306</v>
      </c>
      <c r="D29" s="36">
        <v>32000</v>
      </c>
      <c r="E29" s="37"/>
      <c r="F29" s="37"/>
      <c r="G29" s="37"/>
      <c r="H29" s="37"/>
      <c r="I29" s="37"/>
      <c r="J29" s="37"/>
      <c r="K29" s="38"/>
    </row>
    <row r="30" spans="1:11" x14ac:dyDescent="0.4">
      <c r="C30" s="35" t="s">
        <v>307</v>
      </c>
      <c r="D30" s="36">
        <v>-3000</v>
      </c>
      <c r="E30" s="37"/>
      <c r="F30" s="37"/>
      <c r="G30" s="37"/>
      <c r="H30" s="37"/>
      <c r="I30" s="37"/>
      <c r="J30" s="37"/>
      <c r="K30" s="38"/>
    </row>
    <row r="31" spans="1:11" x14ac:dyDescent="0.4">
      <c r="C31" s="35" t="s">
        <v>298</v>
      </c>
      <c r="D31" s="36">
        <v>15000</v>
      </c>
      <c r="E31" s="46" t="s">
        <v>308</v>
      </c>
      <c r="F31" s="37"/>
      <c r="G31" s="37"/>
      <c r="H31" s="37"/>
      <c r="I31" s="37"/>
      <c r="J31" s="37"/>
      <c r="K31" s="38"/>
    </row>
    <row r="32" spans="1:11" x14ac:dyDescent="0.4">
      <c r="C32" s="35" t="s">
        <v>299</v>
      </c>
      <c r="D32" s="36">
        <v>80000</v>
      </c>
      <c r="E32" s="37" t="s">
        <v>309</v>
      </c>
      <c r="F32" s="37"/>
      <c r="G32" s="37"/>
      <c r="H32" s="37"/>
      <c r="I32" s="37"/>
      <c r="J32" s="37"/>
      <c r="K32" s="39">
        <v>50000</v>
      </c>
    </row>
    <row r="33" spans="3:11" x14ac:dyDescent="0.4">
      <c r="C33" s="35" t="s">
        <v>96</v>
      </c>
      <c r="D33" s="36">
        <v>39000</v>
      </c>
      <c r="E33" s="37" t="s">
        <v>310</v>
      </c>
      <c r="F33" s="37"/>
      <c r="G33" s="37"/>
      <c r="H33" s="37"/>
      <c r="I33" s="37"/>
      <c r="J33" s="37"/>
      <c r="K33" s="39">
        <v>95000</v>
      </c>
    </row>
    <row r="34" spans="3:11" x14ac:dyDescent="0.4">
      <c r="C34" s="35"/>
      <c r="D34" s="37"/>
      <c r="E34" s="37" t="s">
        <v>303</v>
      </c>
      <c r="F34" s="37"/>
      <c r="G34" s="37"/>
      <c r="H34" s="37"/>
      <c r="I34" s="37"/>
      <c r="J34" s="37"/>
      <c r="K34" s="39">
        <v>77000</v>
      </c>
    </row>
    <row r="35" spans="3:11" x14ac:dyDescent="0.4">
      <c r="C35" s="35" t="s">
        <v>98</v>
      </c>
      <c r="D35" s="40">
        <f>SUM(D28:D33)</f>
        <v>222000</v>
      </c>
      <c r="E35" s="37" t="s">
        <v>311</v>
      </c>
      <c r="F35" s="37"/>
      <c r="G35" s="37"/>
      <c r="H35" s="37"/>
      <c r="I35" s="37"/>
      <c r="J35" s="37"/>
      <c r="K35" s="41">
        <f>SUM(K32:K34)</f>
        <v>222000</v>
      </c>
    </row>
    <row r="36" spans="3:11" x14ac:dyDescent="0.4">
      <c r="C36" s="42"/>
      <c r="D36" s="43"/>
      <c r="E36" s="43"/>
      <c r="F36" s="43"/>
      <c r="G36" s="43"/>
      <c r="H36" s="43"/>
      <c r="I36" s="43"/>
      <c r="J36" s="43"/>
      <c r="K36" s="4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7" sqref="A7"/>
    </sheetView>
  </sheetViews>
  <sheetFormatPr defaultRowHeight="26.25" x14ac:dyDescent="0.4"/>
  <cols>
    <col min="1" max="1" width="114.28515625" style="29" customWidth="1"/>
    <col min="2" max="2" width="37" style="29" customWidth="1"/>
    <col min="3" max="3" width="24.28515625" style="29" customWidth="1"/>
    <col min="4" max="4" width="16.5703125" style="29" customWidth="1"/>
    <col min="5" max="16384" width="9.140625" style="29"/>
  </cols>
  <sheetData>
    <row r="1" spans="1:4" x14ac:dyDescent="0.4">
      <c r="A1" s="29" t="s">
        <v>140</v>
      </c>
    </row>
    <row r="2" spans="1:4" x14ac:dyDescent="0.4">
      <c r="A2" s="29" t="s">
        <v>147</v>
      </c>
    </row>
    <row r="3" spans="1:4" x14ac:dyDescent="0.4">
      <c r="A3" s="29" t="s">
        <v>141</v>
      </c>
    </row>
    <row r="4" spans="1:4" x14ac:dyDescent="0.4">
      <c r="A4" s="29" t="s">
        <v>142</v>
      </c>
    </row>
    <row r="5" spans="1:4" x14ac:dyDescent="0.4">
      <c r="A5" s="29" t="s">
        <v>143</v>
      </c>
    </row>
    <row r="6" spans="1:4" x14ac:dyDescent="0.4">
      <c r="A6" s="29" t="s">
        <v>144</v>
      </c>
    </row>
    <row r="7" spans="1:4" x14ac:dyDescent="0.4">
      <c r="A7" s="29" t="s">
        <v>145</v>
      </c>
    </row>
    <row r="8" spans="1:4" x14ac:dyDescent="0.4">
      <c r="A8" s="29" t="s">
        <v>146</v>
      </c>
    </row>
    <row r="9" spans="1:4" x14ac:dyDescent="0.4">
      <c r="A9" s="29" t="s">
        <v>178</v>
      </c>
    </row>
    <row r="10" spans="1:4" x14ac:dyDescent="0.4">
      <c r="B10" s="180"/>
      <c r="C10" s="180"/>
      <c r="D10" s="180"/>
    </row>
    <row r="11" spans="1:4" x14ac:dyDescent="0.4">
      <c r="B11" s="180"/>
      <c r="C11" s="181" t="s">
        <v>148</v>
      </c>
      <c r="D11" s="181" t="s">
        <v>149</v>
      </c>
    </row>
    <row r="12" spans="1:4" x14ac:dyDescent="0.4">
      <c r="B12" s="265" t="s">
        <v>30</v>
      </c>
      <c r="C12" s="266">
        <v>12000</v>
      </c>
      <c r="D12" s="183"/>
    </row>
    <row r="13" spans="1:4" x14ac:dyDescent="0.4">
      <c r="B13" s="265" t="s">
        <v>179</v>
      </c>
      <c r="C13" s="266">
        <v>14000</v>
      </c>
      <c r="D13" s="183"/>
    </row>
    <row r="14" spans="1:4" x14ac:dyDescent="0.4">
      <c r="B14" s="265" t="s">
        <v>96</v>
      </c>
      <c r="C14" s="266">
        <v>23500</v>
      </c>
      <c r="D14" s="183"/>
    </row>
    <row r="15" spans="1:4" x14ac:dyDescent="0.4">
      <c r="B15" s="265" t="s">
        <v>180</v>
      </c>
      <c r="C15" s="266"/>
      <c r="D15" s="266">
        <v>3000</v>
      </c>
    </row>
    <row r="16" spans="1:4" x14ac:dyDescent="0.4">
      <c r="B16" s="265" t="s">
        <v>181</v>
      </c>
      <c r="C16" s="266"/>
      <c r="D16" s="266">
        <v>46500</v>
      </c>
    </row>
    <row r="17" spans="2:4" x14ac:dyDescent="0.4">
      <c r="B17" s="182"/>
      <c r="C17" s="183"/>
      <c r="D17" s="183"/>
    </row>
    <row r="18" spans="2:4" x14ac:dyDescent="0.4">
      <c r="C18" s="47"/>
      <c r="D18" s="47"/>
    </row>
    <row r="19" spans="2:4" x14ac:dyDescent="0.4">
      <c r="C19" s="47"/>
      <c r="D19" s="4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topLeftCell="A29" workbookViewId="0">
      <selection activeCell="F32" sqref="F32"/>
    </sheetView>
  </sheetViews>
  <sheetFormatPr defaultRowHeight="31.5" x14ac:dyDescent="0.5"/>
  <cols>
    <col min="1" max="2" width="9.140625" style="184"/>
    <col min="3" max="3" width="53.7109375" style="184" customWidth="1"/>
    <col min="4" max="4" width="16" style="184" customWidth="1"/>
    <col min="5" max="5" width="14.7109375" style="184" customWidth="1"/>
    <col min="6" max="6" width="20.140625" style="184" customWidth="1"/>
    <col min="7" max="16384" width="9.140625" style="184"/>
  </cols>
  <sheetData>
    <row r="1" spans="1:7" x14ac:dyDescent="0.5">
      <c r="A1" s="184" t="s">
        <v>314</v>
      </c>
    </row>
    <row r="2" spans="1:7" x14ac:dyDescent="0.5">
      <c r="A2" s="184" t="s">
        <v>315</v>
      </c>
    </row>
    <row r="3" spans="1:7" x14ac:dyDescent="0.5">
      <c r="A3" s="184" t="s">
        <v>316</v>
      </c>
    </row>
    <row r="4" spans="1:7" x14ac:dyDescent="0.5">
      <c r="A4" s="184" t="s">
        <v>317</v>
      </c>
    </row>
    <row r="5" spans="1:7" x14ac:dyDescent="0.5">
      <c r="A5" s="184" t="s">
        <v>146</v>
      </c>
    </row>
    <row r="6" spans="1:7" x14ac:dyDescent="0.5">
      <c r="A6" s="184" t="s">
        <v>318</v>
      </c>
    </row>
    <row r="7" spans="1:7" x14ac:dyDescent="0.5">
      <c r="A7" s="184" t="s">
        <v>319</v>
      </c>
    </row>
    <row r="8" spans="1:7" x14ac:dyDescent="0.5">
      <c r="A8" s="184" t="s">
        <v>320</v>
      </c>
    </row>
    <row r="10" spans="1:7" ht="32.25" thickBot="1" x14ac:dyDescent="0.55000000000000004">
      <c r="C10" s="185" t="s">
        <v>321</v>
      </c>
    </row>
    <row r="11" spans="1:7" x14ac:dyDescent="0.5">
      <c r="C11" s="186"/>
      <c r="D11" s="187" t="s">
        <v>322</v>
      </c>
      <c r="E11" s="187" t="s">
        <v>323</v>
      </c>
      <c r="F11" s="188" t="s">
        <v>48</v>
      </c>
      <c r="G11" s="189"/>
    </row>
    <row r="12" spans="1:7" s="190" customFormat="1" x14ac:dyDescent="0.5">
      <c r="C12" s="191" t="s">
        <v>215</v>
      </c>
      <c r="D12" s="197"/>
      <c r="E12" s="197"/>
      <c r="F12" s="193">
        <v>50000</v>
      </c>
      <c r="G12" s="194"/>
    </row>
    <row r="13" spans="1:7" s="190" customFormat="1" x14ac:dyDescent="0.5">
      <c r="C13" s="191" t="s">
        <v>216</v>
      </c>
      <c r="D13" s="198">
        <v>22000</v>
      </c>
      <c r="E13" s="198">
        <v>13000</v>
      </c>
      <c r="F13" s="203">
        <v>-35000</v>
      </c>
      <c r="G13" s="196"/>
    </row>
    <row r="14" spans="1:7" s="190" customFormat="1" x14ac:dyDescent="0.5">
      <c r="C14" s="191" t="s">
        <v>217</v>
      </c>
      <c r="D14" s="197"/>
      <c r="E14" s="197"/>
      <c r="F14" s="204">
        <v>15000</v>
      </c>
      <c r="G14" s="198"/>
    </row>
    <row r="15" spans="1:7" s="190" customFormat="1" x14ac:dyDescent="0.5">
      <c r="C15" s="191" t="s">
        <v>324</v>
      </c>
      <c r="D15" s="192">
        <v>5000</v>
      </c>
      <c r="E15" s="192">
        <v>4000</v>
      </c>
      <c r="F15" s="204">
        <v>-9000</v>
      </c>
      <c r="G15" s="198"/>
    </row>
    <row r="16" spans="1:7" s="190" customFormat="1" x14ac:dyDescent="0.5">
      <c r="C16" s="191" t="s">
        <v>325</v>
      </c>
      <c r="D16" s="197"/>
      <c r="E16" s="197"/>
      <c r="F16" s="204">
        <v>6000</v>
      </c>
      <c r="G16" s="198"/>
    </row>
    <row r="17" spans="3:11" s="190" customFormat="1" x14ac:dyDescent="0.5">
      <c r="C17" s="191" t="s">
        <v>326</v>
      </c>
      <c r="D17" s="198">
        <v>3600</v>
      </c>
      <c r="E17" s="198">
        <v>2400</v>
      </c>
      <c r="F17" s="203">
        <v>-6000</v>
      </c>
      <c r="G17" s="196"/>
    </row>
    <row r="18" spans="3:11" s="190" customFormat="1" x14ac:dyDescent="0.5">
      <c r="C18" s="195" t="s">
        <v>219</v>
      </c>
      <c r="D18" s="194">
        <v>30600</v>
      </c>
      <c r="E18" s="194">
        <v>19400</v>
      </c>
      <c r="F18" s="205">
        <v>0</v>
      </c>
      <c r="G18" s="192"/>
    </row>
    <row r="19" spans="3:11" x14ac:dyDescent="0.5">
      <c r="C19" s="195"/>
      <c r="D19" s="197"/>
      <c r="E19" s="197"/>
      <c r="F19" s="199"/>
      <c r="G19" s="189"/>
    </row>
    <row r="20" spans="3:11" ht="32.25" thickBot="1" x14ac:dyDescent="0.55000000000000004">
      <c r="C20" s="200"/>
      <c r="D20" s="201"/>
      <c r="E20" s="201"/>
      <c r="F20" s="202"/>
      <c r="G20" s="189"/>
    </row>
    <row r="21" spans="3:11" x14ac:dyDescent="0.5">
      <c r="C21" s="190"/>
      <c r="D21" s="190"/>
      <c r="E21" s="190"/>
      <c r="F21" s="190"/>
      <c r="G21" s="209"/>
      <c r="H21" s="190"/>
      <c r="I21" s="190"/>
      <c r="J21" s="190"/>
      <c r="K21" s="190"/>
    </row>
    <row r="22" spans="3:11" x14ac:dyDescent="0.5">
      <c r="C22" s="190" t="s">
        <v>343</v>
      </c>
      <c r="D22" s="190">
        <v>50000</v>
      </c>
      <c r="E22" s="190"/>
      <c r="F22" s="190"/>
      <c r="G22" s="190"/>
      <c r="H22" s="190"/>
      <c r="I22" s="190"/>
      <c r="J22" s="190"/>
      <c r="K22" s="190"/>
    </row>
    <row r="23" spans="3:11" x14ac:dyDescent="0.5">
      <c r="C23" s="190" t="s">
        <v>344</v>
      </c>
      <c r="D23" s="190"/>
      <c r="E23" s="190">
        <v>30600</v>
      </c>
      <c r="F23" s="190"/>
      <c r="G23" s="190"/>
      <c r="H23" s="190"/>
      <c r="I23" s="190"/>
      <c r="J23" s="190"/>
      <c r="K23" s="190"/>
    </row>
    <row r="24" spans="3:11" x14ac:dyDescent="0.5">
      <c r="C24" s="190" t="s">
        <v>345</v>
      </c>
      <c r="D24" s="190"/>
      <c r="E24" s="190">
        <v>19400</v>
      </c>
      <c r="F24" s="190"/>
      <c r="G24" s="190"/>
      <c r="H24" s="190"/>
      <c r="I24" s="190"/>
      <c r="J24" s="190"/>
      <c r="K24" s="190"/>
    </row>
    <row r="25" spans="3:11" x14ac:dyDescent="0.5">
      <c r="C25" s="250"/>
      <c r="D25" s="250"/>
      <c r="E25" s="250"/>
      <c r="F25" s="190"/>
      <c r="G25" s="190"/>
      <c r="H25" s="190"/>
      <c r="I25" s="190"/>
      <c r="J25" s="190"/>
      <c r="K25" s="190"/>
    </row>
    <row r="26" spans="3:11" x14ac:dyDescent="0.5">
      <c r="C26" s="190"/>
      <c r="D26" s="190"/>
      <c r="E26" s="190"/>
      <c r="F26" s="190"/>
      <c r="G26" s="190"/>
      <c r="H26" s="190"/>
      <c r="I26" s="190"/>
      <c r="J26" s="190"/>
      <c r="K26" s="190"/>
    </row>
    <row r="27" spans="3:11" x14ac:dyDescent="0.5">
      <c r="C27" s="190"/>
      <c r="D27" s="190"/>
      <c r="E27" s="190"/>
      <c r="F27" s="190"/>
      <c r="G27" s="190"/>
      <c r="H27" s="190"/>
      <c r="I27" s="190"/>
      <c r="J27" s="190"/>
      <c r="K27" s="190"/>
    </row>
    <row r="28" spans="3:11" x14ac:dyDescent="0.5">
      <c r="C28" s="190"/>
      <c r="D28" s="190"/>
      <c r="E28" s="190"/>
      <c r="F28" s="190"/>
      <c r="G28" s="190"/>
      <c r="H28" s="190"/>
      <c r="I28" s="190"/>
      <c r="J28" s="190"/>
      <c r="K28" s="190"/>
    </row>
    <row r="30" spans="3:11" ht="32.25" thickBot="1" x14ac:dyDescent="0.55000000000000004">
      <c r="C30" s="185" t="s">
        <v>321</v>
      </c>
    </row>
    <row r="31" spans="3:11" x14ac:dyDescent="0.5">
      <c r="C31" s="186"/>
      <c r="D31" s="187" t="s">
        <v>322</v>
      </c>
      <c r="E31" s="187" t="s">
        <v>323</v>
      </c>
      <c r="F31" s="188" t="s">
        <v>48</v>
      </c>
    </row>
    <row r="32" spans="3:11" s="190" customFormat="1" x14ac:dyDescent="0.5">
      <c r="C32" s="191" t="s">
        <v>215</v>
      </c>
      <c r="D32" s="197"/>
      <c r="E32" s="197"/>
      <c r="F32" s="193">
        <v>36000</v>
      </c>
    </row>
    <row r="33" spans="3:6" s="190" customFormat="1" x14ac:dyDescent="0.5">
      <c r="C33" s="191" t="s">
        <v>216</v>
      </c>
      <c r="D33" s="198">
        <v>22000</v>
      </c>
      <c r="E33" s="198">
        <v>13000</v>
      </c>
      <c r="F33" s="203">
        <v>-35000</v>
      </c>
    </row>
    <row r="34" spans="3:6" s="190" customFormat="1" x14ac:dyDescent="0.5">
      <c r="C34" s="191" t="s">
        <v>217</v>
      </c>
      <c r="D34" s="197"/>
      <c r="E34" s="197"/>
      <c r="F34" s="204">
        <v>1000</v>
      </c>
    </row>
    <row r="35" spans="3:6" s="190" customFormat="1" x14ac:dyDescent="0.5">
      <c r="C35" s="191" t="s">
        <v>324</v>
      </c>
      <c r="D35" s="192">
        <v>5000</v>
      </c>
      <c r="E35" s="192">
        <v>4000</v>
      </c>
      <c r="F35" s="204">
        <v>-9000</v>
      </c>
    </row>
    <row r="36" spans="3:6" s="190" customFormat="1" x14ac:dyDescent="0.5">
      <c r="C36" s="191" t="s">
        <v>325</v>
      </c>
      <c r="D36" s="197"/>
      <c r="E36" s="197"/>
      <c r="F36" s="204">
        <v>-8000</v>
      </c>
    </row>
    <row r="37" spans="3:6" s="190" customFormat="1" x14ac:dyDescent="0.5">
      <c r="C37" s="191" t="s">
        <v>326</v>
      </c>
      <c r="D37" s="198">
        <v>-4800</v>
      </c>
      <c r="E37" s="198">
        <v>-3200</v>
      </c>
      <c r="F37" s="203" t="s">
        <v>327</v>
      </c>
    </row>
    <row r="38" spans="3:6" s="190" customFormat="1" x14ac:dyDescent="0.5">
      <c r="C38" s="191" t="s">
        <v>219</v>
      </c>
      <c r="D38" s="194">
        <v>22200</v>
      </c>
      <c r="E38" s="194">
        <v>13800</v>
      </c>
      <c r="F38" s="205">
        <v>0</v>
      </c>
    </row>
    <row r="39" spans="3:6" x14ac:dyDescent="0.5">
      <c r="C39" s="195"/>
      <c r="D39" s="197"/>
      <c r="E39" s="197"/>
      <c r="F39" s="199"/>
    </row>
    <row r="40" spans="3:6" ht="32.25" thickBot="1" x14ac:dyDescent="0.55000000000000004">
      <c r="C40" s="206"/>
      <c r="D40" s="207"/>
      <c r="E40" s="207"/>
      <c r="F40" s="208"/>
    </row>
    <row r="42" spans="3:6" x14ac:dyDescent="0.5">
      <c r="C42" s="190" t="s">
        <v>343</v>
      </c>
      <c r="D42" s="190">
        <v>36000</v>
      </c>
      <c r="E42" s="190"/>
    </row>
    <row r="43" spans="3:6" x14ac:dyDescent="0.5">
      <c r="C43" s="190" t="s">
        <v>344</v>
      </c>
      <c r="D43" s="190"/>
      <c r="E43" s="190">
        <v>22200</v>
      </c>
    </row>
    <row r="44" spans="3:6" x14ac:dyDescent="0.5">
      <c r="C44" s="190" t="s">
        <v>345</v>
      </c>
      <c r="D44" s="190"/>
      <c r="E44" s="190">
        <v>13800</v>
      </c>
    </row>
    <row r="45" spans="3:6" x14ac:dyDescent="0.5">
      <c r="C45" s="250"/>
      <c r="D45" s="250"/>
      <c r="E45" s="250"/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6" workbookViewId="0">
      <selection activeCell="A19" sqref="A19"/>
    </sheetView>
  </sheetViews>
  <sheetFormatPr defaultRowHeight="26.25" x14ac:dyDescent="0.4"/>
  <cols>
    <col min="1" max="1" width="111.140625" style="29" customWidth="1"/>
    <col min="2" max="2" width="13.140625" style="29" customWidth="1"/>
    <col min="3" max="3" width="16" style="29" customWidth="1"/>
    <col min="4" max="4" width="17.28515625" style="29" customWidth="1"/>
    <col min="5" max="16384" width="9.140625" style="29"/>
  </cols>
  <sheetData>
    <row r="1" spans="1:4" x14ac:dyDescent="0.4">
      <c r="A1" s="29" t="s">
        <v>150</v>
      </c>
    </row>
    <row r="2" spans="1:4" x14ac:dyDescent="0.4">
      <c r="A2" s="29" t="s">
        <v>151</v>
      </c>
    </row>
    <row r="3" spans="1:4" x14ac:dyDescent="0.4">
      <c r="A3" s="29" t="s">
        <v>152</v>
      </c>
    </row>
    <row r="4" spans="1:4" x14ac:dyDescent="0.4">
      <c r="A4" s="29" t="s">
        <v>146</v>
      </c>
    </row>
    <row r="5" spans="1:4" x14ac:dyDescent="0.4">
      <c r="A5" s="29" t="s">
        <v>153</v>
      </c>
    </row>
    <row r="7" spans="1:4" ht="27" thickBot="1" x14ac:dyDescent="0.45"/>
    <row r="8" spans="1:4" ht="23.25" customHeight="1" x14ac:dyDescent="0.4">
      <c r="A8" s="287" t="s">
        <v>163</v>
      </c>
      <c r="B8" s="288"/>
      <c r="C8" s="288"/>
      <c r="D8" s="289"/>
    </row>
    <row r="9" spans="1:4" ht="23.25" customHeight="1" x14ac:dyDescent="0.4">
      <c r="A9" s="290" t="s">
        <v>154</v>
      </c>
      <c r="B9" s="291"/>
      <c r="C9" s="291"/>
      <c r="D9" s="292"/>
    </row>
    <row r="10" spans="1:4" ht="27" thickBot="1" x14ac:dyDescent="0.45">
      <c r="A10" s="293" t="s">
        <v>164</v>
      </c>
      <c r="B10" s="294"/>
      <c r="C10" s="294"/>
      <c r="D10" s="295"/>
    </row>
    <row r="11" spans="1:4" ht="53.25" thickBot="1" x14ac:dyDescent="0.45">
      <c r="A11" s="210"/>
      <c r="B11" s="211" t="s">
        <v>161</v>
      </c>
      <c r="C11" s="211" t="s">
        <v>162</v>
      </c>
      <c r="D11" s="211" t="s">
        <v>48</v>
      </c>
    </row>
    <row r="12" spans="1:4" s="78" customFormat="1" ht="27" thickBot="1" x14ac:dyDescent="0.45">
      <c r="A12" s="213" t="s">
        <v>165</v>
      </c>
      <c r="B12" s="214">
        <v>20000</v>
      </c>
      <c r="C12" s="214">
        <v>18000</v>
      </c>
      <c r="D12" s="214">
        <v>38000</v>
      </c>
    </row>
    <row r="13" spans="1:4" s="78" customFormat="1" ht="27" thickBot="1" x14ac:dyDescent="0.45">
      <c r="A13" s="215" t="s">
        <v>155</v>
      </c>
      <c r="B13" s="212"/>
      <c r="C13" s="212"/>
      <c r="D13" s="212"/>
    </row>
    <row r="14" spans="1:4" s="78" customFormat="1" ht="27" thickBot="1" x14ac:dyDescent="0.45">
      <c r="A14" s="213" t="s">
        <v>156</v>
      </c>
      <c r="B14" s="211">
        <v>0</v>
      </c>
      <c r="C14" s="211">
        <v>0</v>
      </c>
      <c r="D14" s="211">
        <v>0</v>
      </c>
    </row>
    <row r="15" spans="1:4" s="78" customFormat="1" ht="27" thickBot="1" x14ac:dyDescent="0.45">
      <c r="A15" s="213" t="s">
        <v>157</v>
      </c>
      <c r="B15" s="214">
        <v>20000</v>
      </c>
      <c r="C15" s="214">
        <v>20000</v>
      </c>
      <c r="D15" s="214">
        <v>40000</v>
      </c>
    </row>
    <row r="16" spans="1:4" s="78" customFormat="1" ht="27" thickBot="1" x14ac:dyDescent="0.45">
      <c r="A16" s="213" t="s">
        <v>158</v>
      </c>
      <c r="B16" s="214">
        <v>40000</v>
      </c>
      <c r="C16" s="214">
        <v>38000</v>
      </c>
      <c r="D16" s="214">
        <v>78000</v>
      </c>
    </row>
    <row r="17" spans="1:4" s="78" customFormat="1" ht="27" thickBot="1" x14ac:dyDescent="0.45">
      <c r="A17" s="215" t="s">
        <v>159</v>
      </c>
      <c r="B17" s="212"/>
      <c r="C17" s="212"/>
      <c r="D17" s="212"/>
    </row>
    <row r="18" spans="1:4" s="78" customFormat="1" ht="27" thickBot="1" x14ac:dyDescent="0.45">
      <c r="A18" s="213" t="s">
        <v>160</v>
      </c>
      <c r="B18" s="214">
        <v>8000</v>
      </c>
      <c r="C18" s="214">
        <v>5000</v>
      </c>
      <c r="D18" s="214">
        <v>13000</v>
      </c>
    </row>
    <row r="19" spans="1:4" s="78" customFormat="1" ht="27" thickBot="1" x14ac:dyDescent="0.45">
      <c r="A19" s="213" t="s">
        <v>166</v>
      </c>
      <c r="B19" s="214">
        <v>32000</v>
      </c>
      <c r="C19" s="214">
        <v>33000</v>
      </c>
      <c r="D19" s="214">
        <v>65000</v>
      </c>
    </row>
  </sheetData>
  <mergeCells count="3">
    <mergeCell ref="A8:D8"/>
    <mergeCell ref="A9:D9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Entry into Partnership</vt:lpstr>
      <vt:lpstr>Exit from Partnership</vt:lpstr>
      <vt:lpstr>Liquidation </vt:lpstr>
      <vt:lpstr>Liquidation- No defeciency</vt:lpstr>
      <vt:lpstr>Liquidation- with defeciency</vt:lpstr>
      <vt:lpstr>EX 12-2</vt:lpstr>
      <vt:lpstr>Ex 12-3</vt:lpstr>
      <vt:lpstr>EX 12-4</vt:lpstr>
      <vt:lpstr>Ex 12-6</vt:lpstr>
      <vt:lpstr>Ex 12-9</vt:lpstr>
      <vt:lpstr>P12-2A</vt:lpstr>
      <vt:lpstr>P12- 4A</vt:lpstr>
      <vt:lpstr>Another Problem on Exit</vt:lpstr>
    </vt:vector>
  </TitlesOfParts>
  <Company>WHR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2020-03-29T08:32:31Z</dcterms:created>
  <dcterms:modified xsi:type="dcterms:W3CDTF">2023-05-17T11:06:25Z</dcterms:modified>
</cp:coreProperties>
</file>